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/>
  </mc:AlternateContent>
  <xr:revisionPtr revIDLastSave="0" documentId="13_ncr:1_{8B460878-AF9D-4EFD-8878-88FB5DFA72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賃料収支モデル①" sheetId="49" r:id="rId1"/>
  </sheets>
  <definedNames>
    <definedName name="_1">#REF!</definedName>
    <definedName name="_10H14_">[1]MACHP6!#REF!</definedName>
    <definedName name="_11H15_" localSheetId="0">[1]MACHP6!#REF!</definedName>
    <definedName name="_12H15_">[1]MACHP6!#REF!</definedName>
    <definedName name="_13H16_" localSheetId="0">[1]MACHP6!#REF!</definedName>
    <definedName name="_14H16_">[1]MACHP6!#REF!</definedName>
    <definedName name="_15H17_" localSheetId="0">[1]MACHP6!#REF!</definedName>
    <definedName name="_16H17_">[1]MACHP6!#REF!</definedName>
    <definedName name="_17H18_" localSheetId="0">[1]MACHP6!#REF!</definedName>
    <definedName name="_18H18_">[1]MACHP6!#REF!</definedName>
    <definedName name="_19H19_" localSheetId="0">[1]MACHP6!#REF!</definedName>
    <definedName name="_1ｇ2_">#REF!</definedName>
    <definedName name="_20H19_">[1]MACHP6!#REF!</definedName>
    <definedName name="_21H2_">#REF!</definedName>
    <definedName name="_22H20_" localSheetId="0">[1]MACHP6!#REF!</definedName>
    <definedName name="_23H20_">[1]MACHP6!#REF!</definedName>
    <definedName name="_24H3_">#REF!</definedName>
    <definedName name="_25H4_">#REF!</definedName>
    <definedName name="_26H5_">#REF!</definedName>
    <definedName name="_27H6_">#REF!</definedName>
    <definedName name="_28n2_">#REF!</definedName>
    <definedName name="_29n3_">#REF!</definedName>
    <definedName name="_2H1_">#REF!</definedName>
    <definedName name="_30n30_">#REF!</definedName>
    <definedName name="_31o1_" localSheetId="0">#REF!</definedName>
    <definedName name="_32o1_">#REF!</definedName>
    <definedName name="_33o2_">#REF!</definedName>
    <definedName name="_34S1_">#REF!</definedName>
    <definedName name="_35S2_">#REF!</definedName>
    <definedName name="_36Z11_" localSheetId="0">[1]MACHP6!#REF!</definedName>
    <definedName name="_37Z11_">[1]MACHP6!#REF!</definedName>
    <definedName name="_38Z12_" localSheetId="0">[1]MACHP6!#REF!</definedName>
    <definedName name="_39Z12_">[1]MACHP6!#REF!</definedName>
    <definedName name="_3H10_" localSheetId="0">[2]youto!#REF!</definedName>
    <definedName name="_40Z13_" localSheetId="0">[1]MACHP6!#REF!</definedName>
    <definedName name="_41Z13_">[1]MACHP6!#REF!</definedName>
    <definedName name="_42Z14_" localSheetId="0">[1]MACHP6!#REF!</definedName>
    <definedName name="_43Z14_">[1]MACHP6!#REF!</definedName>
    <definedName name="_44Z15_" localSheetId="0">[1]MACHP6!#REF!</definedName>
    <definedName name="_45Z15_">[1]MACHP6!#REF!</definedName>
    <definedName name="_46Z16_" localSheetId="0">[1]MACHP6!#REF!</definedName>
    <definedName name="_47Z16_">[1]MACHP6!#REF!</definedName>
    <definedName name="_48Z17_" localSheetId="0">[1]MACHP6!#REF!</definedName>
    <definedName name="_49Z17_">[1]MACHP6!#REF!</definedName>
    <definedName name="_4H10_">[2]youto!#REF!</definedName>
    <definedName name="_50Z18_" localSheetId="0">[1]MACHP6!#REF!</definedName>
    <definedName name="_51Z18_">[1]MACHP6!#REF!</definedName>
    <definedName name="_52Z19_" localSheetId="0">[1]MACHP6!#REF!</definedName>
    <definedName name="_53Z19_">[1]MACHP6!#REF!</definedName>
    <definedName name="_54Z20_" localSheetId="0">[1]MACHP6!#REF!</definedName>
    <definedName name="_55Z20_">[1]MACHP6!#REF!</definedName>
    <definedName name="_56Z21_" localSheetId="0">[1]MACHP6!#REF!</definedName>
    <definedName name="_57Z21_">[1]MACHP6!#REF!</definedName>
    <definedName name="_58Z22_" localSheetId="0">[1]MACHP6!#REF!</definedName>
    <definedName name="_59Z22_">[1]MACHP6!#REF!</definedName>
    <definedName name="_5H12_" localSheetId="0">[1]MACHP6!#REF!</definedName>
    <definedName name="_60Z23_" localSheetId="0">[1]MACHP6!#REF!</definedName>
    <definedName name="_61Z23_">[1]MACHP6!#REF!</definedName>
    <definedName name="_62Z24_" localSheetId="0">[1]MACHP6!#REF!</definedName>
    <definedName name="_63Z24_">[1]MACHP6!#REF!</definedName>
    <definedName name="_64Z25_" localSheetId="0">[1]MACHP6!#REF!</definedName>
    <definedName name="_65Z25_">[1]MACHP6!#REF!</definedName>
    <definedName name="_66Z26_" localSheetId="0">[1]MACHP6!#REF!</definedName>
    <definedName name="_67Z26_">[1]MACHP6!#REF!</definedName>
    <definedName name="_68Z27_" localSheetId="0">[1]MACHP6!#REF!</definedName>
    <definedName name="_69Z27_">[1]MACHP6!#REF!</definedName>
    <definedName name="_6H12_">[1]MACHP6!#REF!</definedName>
    <definedName name="_70Z28_" localSheetId="0">[1]MACHP6!#REF!</definedName>
    <definedName name="_71Z28_">[1]MACHP6!#REF!</definedName>
    <definedName name="_72Z29_" localSheetId="0">[1]MACHP6!#REF!</definedName>
    <definedName name="_73Z29_">[1]MACHP6!#REF!</definedName>
    <definedName name="_74Z30_" localSheetId="0">[1]MACHP6!#REF!</definedName>
    <definedName name="_75Z30_">[1]MACHP6!#REF!</definedName>
    <definedName name="_76Z31_" localSheetId="0">[1]MACHP6!#REF!</definedName>
    <definedName name="_77Z31_">[1]MACHP6!#REF!</definedName>
    <definedName name="_78Z32_" localSheetId="0">[1]MACHP6!#REF!</definedName>
    <definedName name="_79Z32_">[1]MACHP6!#REF!</definedName>
    <definedName name="_7H13_" localSheetId="0">[1]MACHP6!#REF!</definedName>
    <definedName name="_80Z33_" localSheetId="0">[1]MACHP6!#REF!</definedName>
    <definedName name="_81Z33_">[1]MACHP6!#REF!</definedName>
    <definedName name="_82Z34_" localSheetId="0">[1]MACHP6!#REF!</definedName>
    <definedName name="_83Z34_">[1]MACHP6!#REF!</definedName>
    <definedName name="_84Z35_" localSheetId="0">[1]MACHP6!#REF!</definedName>
    <definedName name="_85Z35_">[1]MACHP6!#REF!</definedName>
    <definedName name="_86Z36_" localSheetId="0">[1]MACHP6!#REF!</definedName>
    <definedName name="_87Z36_">[1]MACHP6!#REF!</definedName>
    <definedName name="_88Z37_" localSheetId="0">[1]MACHP6!#REF!</definedName>
    <definedName name="_89Z37_">[1]MACHP6!#REF!</definedName>
    <definedName name="_8H13_">[1]MACHP6!#REF!</definedName>
    <definedName name="_90Z38_" localSheetId="0">[1]MACHP6!#REF!</definedName>
    <definedName name="_91Z38_">[1]MACHP6!#REF!</definedName>
    <definedName name="_92Z39_" localSheetId="0">[1]MACHP6!#REF!</definedName>
    <definedName name="_93Z39_">[1]MACHP6!#REF!</definedName>
    <definedName name="_94Z40_" localSheetId="0">[1]MACHP6!#REF!</definedName>
    <definedName name="_95Z40_">[1]MACHP6!#REF!</definedName>
    <definedName name="_9H14_" localSheetId="0">[1]MACHP6!#REF!</definedName>
    <definedName name="_ALL3">[3]仲介業者!$A$4:$C$1838</definedName>
    <definedName name="_c1">#REF!</definedName>
    <definedName name="_c2" localSheetId="0">#REF!</definedName>
    <definedName name="_c2">#REF!</definedName>
    <definedName name="_LH1">#REF!</definedName>
    <definedName name="_LH2">#REF!</definedName>
    <definedName name="_LK1" localSheetId="0">#REF!</definedName>
    <definedName name="_LK1">#REF!</definedName>
    <definedName name="_LK2" localSheetId="0">#REF!</definedName>
    <definedName name="_LK2">#REF!</definedName>
    <definedName name="_NN1" localSheetId="0">#REF!</definedName>
    <definedName name="_NN1">#REF!</definedName>
    <definedName name="_NN2" localSheetId="0">#REF!</definedName>
    <definedName name="_NN2">#REF!</definedName>
    <definedName name="_NN3" localSheetId="0">#REF!</definedName>
    <definedName name="_NN3">#REF!</definedName>
    <definedName name="_NO2">#REF!</definedName>
    <definedName name="_NO3">#REF!</definedName>
    <definedName name="_ｒ">#REF!</definedName>
    <definedName name="_Re1" localSheetId="0">#REF!</definedName>
    <definedName name="_Re1">#REF!</definedName>
    <definedName name="a">#REF!</definedName>
    <definedName name="A_Property">#REF!</definedName>
    <definedName name="aa">#REF!</definedName>
    <definedName name="ABC">[4]対不１!$C$2</definedName>
    <definedName name="Action" localSheetId="0">{"Client Name or Project Name"}</definedName>
    <definedName name="Action">{"Client Name or Project Name"}</definedName>
    <definedName name="AreaGBldg" localSheetId="0">#REF!</definedName>
    <definedName name="AreaGBldg">#REF!</definedName>
    <definedName name="AreaLand" localSheetId="0">#REF!</definedName>
    <definedName name="AreaLand">#REF!</definedName>
    <definedName name="AreaNRA" localSheetId="0">#REF!</definedName>
    <definedName name="AreaNRA">#REF!</definedName>
    <definedName name="AssetName">#REF!</definedName>
    <definedName name="CalcProperty" localSheetId="0">#REF!</definedName>
    <definedName name="CalcProperty">#REF!</definedName>
    <definedName name="CASE" localSheetId="0">[5]収益価格新手法!#REF!</definedName>
    <definedName name="CASE">[5]収益価格新手法!#REF!</definedName>
    <definedName name="_xlnm.Criteria" localSheetId="0">#REF!</definedName>
    <definedName name="_xlnm.Criteria">#REF!</definedName>
    <definedName name="Data">#REF!</definedName>
    <definedName name="DATA1" localSheetId="0">[2]youto!#REF!</definedName>
    <definedName name="DATA1">[2]youto!#REF!</definedName>
    <definedName name="DATA2" localSheetId="0">[2]youto!#REF!</definedName>
    <definedName name="DATA2">[2]youto!#REF!</definedName>
    <definedName name="DATA3" localSheetId="0">[2]youto!#REF!</definedName>
    <definedName name="DATA3">[2]youto!#REF!</definedName>
    <definedName name="DB">#REF!</definedName>
    <definedName name="ee">#REF!</definedName>
    <definedName name="_xlnm.Extract">#REF!</definedName>
    <definedName name="ｇ">#REF!</definedName>
    <definedName name="ｈｈｈｈ" localSheetId="0">[1]MACHP6!#REF!</definedName>
    <definedName name="ｈｈｈｈ">[1]MACHP6!#REF!</definedName>
    <definedName name="hkd" localSheetId="0">'[6]Tier 1'!#REF!</definedName>
    <definedName name="hkd">'[6]Tier 1'!#REF!</definedName>
    <definedName name="HOME" localSheetId="0">#REF!</definedName>
    <definedName name="HOME">#REF!</definedName>
    <definedName name="hs" localSheetId="0">[1]MACHP6!#REF!</definedName>
    <definedName name="hs">[1]MACHP6!#REF!</definedName>
    <definedName name="huksawa">[7]対不１!$J$3</definedName>
    <definedName name="HYOU3" localSheetId="0">[8]SISAN!#REF!</definedName>
    <definedName name="HYOU3">[8]SISAN!#REF!</definedName>
    <definedName name="Input_Property">#REF!</definedName>
    <definedName name="japan">#REF!</definedName>
    <definedName name="ｊｊｊｊ" localSheetId="0">[1]MACHP6!#REF!</definedName>
    <definedName name="ｊｊｊｊ">[1]MACHP6!#REF!</definedName>
    <definedName name="jpy" localSheetId="0">'[6]Tier 1'!#REF!</definedName>
    <definedName name="jpy">'[6]Tier 1'!#REF!</definedName>
    <definedName name="ｋｋｋ" localSheetId="0">[2]youto!#REF!</definedName>
    <definedName name="ｋｋｋ">[2]youto!#REF!</definedName>
    <definedName name="Line">#REF!</definedName>
    <definedName name="ｌｌｌ" localSheetId="0">[1]MACHP6!#REF!</definedName>
    <definedName name="ｌｌｌ">[1]MACHP6!#REF!</definedName>
    <definedName name="MsrefID">#REF!</definedName>
    <definedName name="N">#REF!</definedName>
    <definedName name="PasteOther">#REF!</definedName>
    <definedName name="Payment2" localSheetId="0">{"Client Name or Project Name"}</definedName>
    <definedName name="Payment2">{"Client Name or Project Name"}</definedName>
    <definedName name="Payment6月" localSheetId="0">{"Client Name or Project Name"}</definedName>
    <definedName name="Payment6月">{"Client Name or Project Name"}</definedName>
    <definedName name="PMC_Base">'[9]PMC base'!$A$1:$G$1336</definedName>
    <definedName name="ppp" localSheetId="0">{"Client Name or Project Name"}</definedName>
    <definedName name="ppp">{"Client Name or Project Name"}</definedName>
    <definedName name="_xlnm.Print_Area" localSheetId="0">賃料収支モデル①!$A$1:$L$60</definedName>
    <definedName name="_xlnm.Print_Area">#REF!</definedName>
    <definedName name="Proj">'[10]A-General'!$AN$14</definedName>
    <definedName name="ProjectName" localSheetId="0">{"Client Name or Project Name"}</definedName>
    <definedName name="ProjectName">{"Client Name or Project Name"}</definedName>
    <definedName name="ProjectName2" localSheetId="0">{"Client Name or Project Name"}</definedName>
    <definedName name="ProjectName2">{"Client Name or Project Name"}</definedName>
    <definedName name="ProjectName3" localSheetId="0">{"Client Name or Project Name"}</definedName>
    <definedName name="ProjectName3">{"Client Name or Project Name"}</definedName>
    <definedName name="PropSelect" localSheetId="0">#REF!</definedName>
    <definedName name="PropSelect">#REF!</definedName>
    <definedName name="rec" localSheetId="0">{"Client Name or Project Name"}</definedName>
    <definedName name="rec">{"Client Name or Project Name"}</definedName>
    <definedName name="RecivabuleSheet" localSheetId="0">{"Client Name or Project Name"}</definedName>
    <definedName name="RecivabuleSheet">{"Client Name or Project Name"}</definedName>
    <definedName name="Resi" localSheetId="0">{"Client Name or Project Name"}</definedName>
    <definedName name="Resi">{"Client Name or Project Name"}</definedName>
    <definedName name="s">[11]ON総収益!$Y$43</definedName>
    <definedName name="sa">#REF!</definedName>
    <definedName name="sd" localSheetId="0">'[6]Tier 1'!#REF!</definedName>
    <definedName name="sd">'[6]Tier 1'!#REF!</definedName>
    <definedName name="se">#REF!</definedName>
    <definedName name="si">#REF!</definedName>
    <definedName name="so">#REF!</definedName>
    <definedName name="ss">#REF!</definedName>
    <definedName name="ｓｓｓｓｓ" localSheetId="0">[1]MACHP6!#REF!</definedName>
    <definedName name="ｓｓｓｓｓ">[1]MACHP6!#REF!</definedName>
    <definedName name="StartDate">'[12]A-General'!$O$16</definedName>
    <definedName name="su">#REF!</definedName>
    <definedName name="ｔｔｔｔｔ" localSheetId="0">[1]MACHP6!#REF!</definedName>
    <definedName name="ｔｔｔｔｔ">[1]MACHP6!#REF!</definedName>
    <definedName name="w" localSheetId="0">{"Client Name or Project Name"}</definedName>
    <definedName name="w">{"Client Name or Project Name"}</definedName>
    <definedName name="ｙｙｙｙ">#REF!</definedName>
    <definedName name="あああああ" localSheetId="0">[1]MACHP6!#REF!</definedName>
    <definedName name="あああああ">[1]MACHP6!#REF!</definedName>
    <definedName name="い">#REF!</definedName>
    <definedName name="ええええ" localSheetId="0">[1]MACHP6!#REF!</definedName>
    <definedName name="ええええ">[1]MACHP6!#REF!</definedName>
    <definedName name="ここ" localSheetId="0">#REF!</definedName>
    <definedName name="ここ">#REF!</definedName>
    <definedName name="さ">{"Client Name or Project Name"}</definedName>
    <definedName name="ささ">{"Client Name or Project Name"}</definedName>
    <definedName name="ささささ">{"Client Name or Project Name"}</definedName>
    <definedName name="システム２・１">#REF!</definedName>
    <definedName name="スタッキングプラン" localSheetId="0">{"Client Name or Project Name"}</definedName>
    <definedName name="スタッキングプラン">{"Client Name or Project Name"}</definedName>
    <definedName name="その一">#REF!</definedName>
    <definedName name="ペイメント" localSheetId="0">{"Client Name or Project Name"}</definedName>
    <definedName name="ペイメント">{"Client Name or Project Name"}</definedName>
    <definedName name="ﾚﾝﾄﾛｰﾙ２" localSheetId="0">{"Client Name or Project Name"}</definedName>
    <definedName name="ﾚﾝﾄﾛｰﾙ２">{"Client Name or Project Name"}</definedName>
    <definedName name="一括">#REF!</definedName>
    <definedName name="延床面積1">#REF!</definedName>
    <definedName name="延床面積２">#REF!</definedName>
    <definedName name="課税標準額">#REF!</definedName>
    <definedName name="管理体制">#REF!</definedName>
    <definedName name="間接法">#REF!</definedName>
    <definedName name="菊本">#REF!</definedName>
    <definedName name="形態">#REF!</definedName>
    <definedName name="建物１" localSheetId="0">#REF!</definedName>
    <definedName name="建物１">#REF!</definedName>
    <definedName name="建物２" localSheetId="0">#REF!</definedName>
    <definedName name="建物２">#REF!</definedName>
    <definedName name="構造">[4]対不１!$J$3</definedName>
    <definedName name="差額">#REF!</definedName>
    <definedName name="差額２">#REF!</definedName>
    <definedName name="再調達減価" localSheetId="0">#REF!</definedName>
    <definedName name="再調達減価">#REF!</definedName>
    <definedName name="四谷概要">#REF!</definedName>
    <definedName name="収_1">#REF!</definedName>
    <definedName name="収_2">#REF!</definedName>
    <definedName name="収_3">#REF!</definedName>
    <definedName name="収_4">#REF!</definedName>
    <definedName name="収_5" localSheetId="0">#REF!</definedName>
    <definedName name="収_5">#REF!</definedName>
    <definedName name="収入内訳">#REF!</definedName>
    <definedName name="生え">{"Client Name or Project Name"}</definedName>
    <definedName name="設備">#REF!</definedName>
    <definedName name="泉佐野10">#REF!</definedName>
    <definedName name="泉佐野14">#REF!</definedName>
    <definedName name="泉佐野5">#REF!</definedName>
    <definedName name="泉佐野5_1">#REF!</definedName>
    <definedName name="泉佐野5_3">#REF!</definedName>
    <definedName name="泉佐野7_1">#REF!</definedName>
    <definedName name="泉南1">#REF!</definedName>
    <definedName name="泉南5">#REF!</definedName>
    <definedName name="泉南5_1">#REF!</definedName>
    <definedName name="泉南7">#REF!</definedName>
    <definedName name="総額">#REF!</definedName>
    <definedName name="総工事費">#REF!</definedName>
    <definedName name="総工事費２">#REF!</definedName>
    <definedName name="総合管理">#REF!</definedName>
    <definedName name="総収益">[13]ON総収益!$O$50</definedName>
    <definedName name="総収益２">#REF!</definedName>
    <definedName name="総面積">#REF!</definedName>
    <definedName name="提出用" localSheetId="0">{"Client Name or Project Name"}</definedName>
    <definedName name="提出用">{"Client Name or Project Name"}</definedName>
    <definedName name="田尻2">#REF!</definedName>
    <definedName name="田尻3">#REF!</definedName>
    <definedName name="年額支払賃料">[13]ON総収益!$Y$43</definedName>
    <definedName name="年間計画">#REF!</definedName>
    <definedName name="配分率">#REF!</definedName>
    <definedName name="標準１">#REF!</definedName>
    <definedName name="表1">#REF!</definedName>
    <definedName name="敷金" localSheetId="0">{"Client Name or Project Name"}</definedName>
    <definedName name="敷金">{"Client Name or Project Name"}</definedName>
    <definedName name="平成05年8月23日" localSheetId="0">#REF!</definedName>
    <definedName name="平成05年8月23日">#REF!</definedName>
    <definedName name="別紙" localSheetId="0">{"Client Name or Project Name"}</definedName>
    <definedName name="別紙">{"Client Name or Project Name"}</definedName>
    <definedName name="変動率グラフ">#REF!</definedName>
    <definedName name="補正値" localSheetId="0">#REF!</definedName>
    <definedName name="補正値">#REF!</definedName>
    <definedName name="様式1_収1">#REF!</definedName>
    <definedName name="様式1_収10">#REF!</definedName>
    <definedName name="様式1_収11">#REF!</definedName>
    <definedName name="様式1_収12">#REF!</definedName>
    <definedName name="様式1_収13">#REF!</definedName>
    <definedName name="様式1_収2">#REF!</definedName>
    <definedName name="様式1_収3">#REF!</definedName>
    <definedName name="様式1_収4">#REF!</definedName>
    <definedName name="様式1_収5">#REF!</definedName>
    <definedName name="様式1_収6">#REF!</definedName>
    <definedName name="様式1_収7">#REF!</definedName>
    <definedName name="様式1_収8">#REF!</definedName>
    <definedName name="様式1_収9">#REF!</definedName>
  </definedNames>
  <calcPr calcId="191029"/>
</workbook>
</file>

<file path=xl/calcChain.xml><?xml version="1.0" encoding="utf-8"?>
<calcChain xmlns="http://schemas.openxmlformats.org/spreadsheetml/2006/main">
  <c r="C41" i="49" l="1"/>
  <c r="E41" i="49" s="1"/>
  <c r="D57" i="49" s="1"/>
  <c r="D41" i="49"/>
  <c r="H11" i="49"/>
  <c r="I33" i="49"/>
  <c r="I32" i="49"/>
  <c r="G33" i="49"/>
  <c r="G32" i="49"/>
  <c r="B6" i="49"/>
  <c r="C33" i="49"/>
  <c r="C32" i="49"/>
  <c r="C24" i="49"/>
  <c r="C23" i="49"/>
  <c r="C22" i="49"/>
  <c r="C21" i="49"/>
  <c r="C20" i="49"/>
  <c r="C19" i="49"/>
  <c r="C18" i="49"/>
  <c r="I19" i="49"/>
  <c r="G19" i="49"/>
  <c r="G18" i="49"/>
  <c r="I11" i="49"/>
  <c r="H42" i="49"/>
  <c r="I42" i="49" s="1"/>
  <c r="E18" i="49"/>
  <c r="K57" i="49"/>
  <c r="K56" i="49"/>
  <c r="J58" i="49"/>
  <c r="J57" i="49"/>
  <c r="J56" i="49"/>
  <c r="E33" i="49"/>
  <c r="E32" i="49"/>
  <c r="E24" i="49"/>
  <c r="E23" i="49"/>
  <c r="E22" i="49"/>
  <c r="E21" i="49"/>
  <c r="E20" i="49"/>
  <c r="E19" i="49"/>
  <c r="H35" i="49"/>
  <c r="J11" i="49" s="1"/>
  <c r="K11" i="49" s="1"/>
  <c r="D35" i="49"/>
  <c r="I24" i="49"/>
  <c r="G24" i="49"/>
  <c r="I23" i="49"/>
  <c r="G23" i="49"/>
  <c r="I22" i="49"/>
  <c r="G22" i="49"/>
  <c r="I21" i="49"/>
  <c r="G21" i="49"/>
  <c r="I20" i="49"/>
  <c r="G20" i="49"/>
  <c r="I18" i="49"/>
  <c r="F35" i="49"/>
  <c r="J42" i="49" l="1"/>
  <c r="K42" i="49" s="1"/>
  <c r="E42" i="49" s="1"/>
  <c r="D58" i="49" s="1"/>
  <c r="G35" i="49"/>
  <c r="C35" i="49"/>
  <c r="E35" i="49"/>
  <c r="I35" i="49"/>
  <c r="J35" i="49" s="1"/>
  <c r="D53" i="49" l="1"/>
  <c r="D52" i="49"/>
  <c r="D51" i="49"/>
  <c r="D50" i="49"/>
  <c r="D49" i="49"/>
  <c r="E43" i="49"/>
  <c r="D59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</author>
    <author>ANDY0221</author>
  </authors>
  <commentList>
    <comment ref="C11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SRC＝鉄骨鉄筋コンクリート造
RC＝鉄筋コンクリート造
S＝鉄骨造
W＝木造</t>
        </r>
      </text>
    </comment>
    <comment ref="C16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貸室面積のことを指します</t>
        </r>
      </text>
    </comment>
    <comment ref="G16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専有面積＋共用面積</t>
        </r>
      </text>
    </comment>
    <comment ref="A33" authorId="1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 xml:space="preserve">右クリック→挿入（I）で行を増やしてください。
</t>
        </r>
      </text>
    </comment>
    <comment ref="H47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新築時建設費用／坪あたり</t>
        </r>
      </text>
    </comment>
    <comment ref="I58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路線価を参照 http://www.rosenka.nta.go.jp/</t>
        </r>
      </text>
    </comment>
    <comment ref="D59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毎年の固定資産税支払額</t>
        </r>
      </text>
    </comment>
  </commentList>
</comments>
</file>

<file path=xl/sharedStrings.xml><?xml version="1.0" encoding="utf-8"?>
<sst xmlns="http://schemas.openxmlformats.org/spreadsheetml/2006/main" count="89" uniqueCount="74">
  <si>
    <t>㎡単価</t>
    <rPh sb="1" eb="3">
      <t>たんか</t>
    </rPh>
    <phoneticPr fontId="0" type="noConversion"/>
  </si>
  <si>
    <t>計</t>
    <rPh sb="0" eb="1">
      <t>ケイ</t>
    </rPh>
    <phoneticPr fontId="7"/>
  </si>
  <si>
    <t>構造</t>
    <rPh sb="0" eb="2">
      <t>ｺｳｿﾞｳ</t>
    </rPh>
    <phoneticPr fontId="0" type="noConversion"/>
  </si>
  <si>
    <t>耐用年数</t>
    <rPh sb="0" eb="2">
      <t>ﾀｲﾖｳ</t>
    </rPh>
    <rPh sb="2" eb="4">
      <t>ﾈﾝｽｳ</t>
    </rPh>
    <phoneticPr fontId="0" type="noConversion"/>
  </si>
  <si>
    <t>残存期間</t>
    <rPh sb="0" eb="2">
      <t>ｻﾞﾝｿﾞﾝ</t>
    </rPh>
    <rPh sb="2" eb="4">
      <t>ｷｶﾝ</t>
    </rPh>
    <phoneticPr fontId="0" type="noConversion"/>
  </si>
  <si>
    <t>合計額</t>
    <rPh sb="0" eb="2">
      <t>ごうけい</t>
    </rPh>
    <rPh sb="2" eb="3">
      <t>がく</t>
    </rPh>
    <phoneticPr fontId="0" type="noConversion"/>
  </si>
  <si>
    <t>RC</t>
    <phoneticPr fontId="0" type="noConversion"/>
  </si>
  <si>
    <t>S</t>
    <phoneticPr fontId="0" type="noConversion"/>
  </si>
  <si>
    <t>W</t>
    <phoneticPr fontId="0" type="noConversion"/>
  </si>
  <si>
    <t>階数</t>
    <rPh sb="0" eb="2">
      <t>カイスウ</t>
    </rPh>
    <phoneticPr fontId="7"/>
  </si>
  <si>
    <t>構造</t>
    <rPh sb="0" eb="2">
      <t>こうぞう</t>
    </rPh>
    <phoneticPr fontId="0" type="noConversion"/>
  </si>
  <si>
    <t>建物評価額</t>
    <rPh sb="0" eb="2">
      <t>たてもの</t>
    </rPh>
    <rPh sb="2" eb="4">
      <t>ひょうか</t>
    </rPh>
    <rPh sb="4" eb="5">
      <t>がく</t>
    </rPh>
    <phoneticPr fontId="0" type="noConversion"/>
  </si>
  <si>
    <t>耐用年数</t>
    <rPh sb="0" eb="2">
      <t>たいよう</t>
    </rPh>
    <rPh sb="2" eb="4">
      <t>ねんすう</t>
    </rPh>
    <phoneticPr fontId="0" type="noConversion"/>
  </si>
  <si>
    <t>賃料(円)</t>
    <rPh sb="0" eb="2">
      <t>チンリョウ</t>
    </rPh>
    <rPh sb="3" eb="4">
      <t>エン</t>
    </rPh>
    <phoneticPr fontId="7"/>
  </si>
  <si>
    <t>坪単価(円)</t>
    <rPh sb="0" eb="1">
      <t>ツボ</t>
    </rPh>
    <rPh sb="1" eb="3">
      <t>タンカ</t>
    </rPh>
    <rPh sb="4" eb="5">
      <t>エン</t>
    </rPh>
    <phoneticPr fontId="7"/>
  </si>
  <si>
    <t>坪単価</t>
    <rPh sb="0" eb="1">
      <t>つぼ</t>
    </rPh>
    <rPh sb="1" eb="3">
      <t>たんか</t>
    </rPh>
    <phoneticPr fontId="0" type="noConversion"/>
  </si>
  <si>
    <t>変動率</t>
    <rPh sb="0" eb="2">
      <t>へんどう</t>
    </rPh>
    <rPh sb="2" eb="3">
      <t>りつ</t>
    </rPh>
    <phoneticPr fontId="0" type="noConversion"/>
  </si>
  <si>
    <t>建物評価額×60%×税率 1.7%</t>
    <rPh sb="0" eb="2">
      <t>タテモノ</t>
    </rPh>
    <phoneticPr fontId="7"/>
  </si>
  <si>
    <t>1F</t>
    <phoneticPr fontId="7"/>
  </si>
  <si>
    <t>建築名称</t>
    <rPh sb="0" eb="2">
      <t>ケンチク</t>
    </rPh>
    <rPh sb="2" eb="4">
      <t>メイショウ</t>
    </rPh>
    <phoneticPr fontId="7"/>
  </si>
  <si>
    <t>B2F</t>
    <phoneticPr fontId="7"/>
  </si>
  <si>
    <t>B1F</t>
    <phoneticPr fontId="7"/>
  </si>
  <si>
    <t>2F</t>
  </si>
  <si>
    <t>3F</t>
  </si>
  <si>
    <t>4F</t>
  </si>
  <si>
    <t>5F</t>
  </si>
  <si>
    <t>賃料/坪単価</t>
    <rPh sb="0" eb="2">
      <t>チンリョウ</t>
    </rPh>
    <rPh sb="3" eb="4">
      <t>ツボ</t>
    </rPh>
    <rPh sb="4" eb="6">
      <t>タンカ</t>
    </rPh>
    <phoneticPr fontId="7"/>
  </si>
  <si>
    <t>現況容積率</t>
    <rPh sb="0" eb="2">
      <t>ゲンキョウ</t>
    </rPh>
    <rPh sb="2" eb="4">
      <t>ヨウセキ</t>
    </rPh>
    <rPh sb="4" eb="5">
      <t>リツ</t>
    </rPh>
    <phoneticPr fontId="7"/>
  </si>
  <si>
    <t>現況容積率/坪</t>
    <rPh sb="0" eb="2">
      <t>ゲンキョウ</t>
    </rPh>
    <rPh sb="2" eb="4">
      <t>ヨウセキ</t>
    </rPh>
    <rPh sb="4" eb="5">
      <t>リツ</t>
    </rPh>
    <rPh sb="6" eb="7">
      <t>ツボ</t>
    </rPh>
    <phoneticPr fontId="7"/>
  </si>
  <si>
    <t>敷地面積</t>
    <rPh sb="0" eb="2">
      <t>シキチ</t>
    </rPh>
    <rPh sb="2" eb="4">
      <t>メンセキ</t>
    </rPh>
    <phoneticPr fontId="7"/>
  </si>
  <si>
    <t>地下店舗</t>
    <rPh sb="0" eb="2">
      <t>ちか</t>
    </rPh>
    <rPh sb="2" eb="4">
      <t>てんぽ</t>
    </rPh>
    <phoneticPr fontId="0" type="noConversion"/>
  </si>
  <si>
    <t>地上店舗</t>
    <rPh sb="0" eb="2">
      <t>ちじょう</t>
    </rPh>
    <rPh sb="2" eb="4">
      <t>てんぽ</t>
    </rPh>
    <phoneticPr fontId="0" type="noConversion"/>
  </si>
  <si>
    <t>用途</t>
    <rPh sb="0" eb="2">
      <t>ようと</t>
    </rPh>
    <phoneticPr fontId="0" type="noConversion"/>
  </si>
  <si>
    <t>最大建蔽率/坪</t>
    <rPh sb="0" eb="2">
      <t>さいだい</t>
    </rPh>
    <rPh sb="2" eb="5">
      <t>けんぺいりつ</t>
    </rPh>
    <rPh sb="6" eb="7">
      <t>つぼ</t>
    </rPh>
    <phoneticPr fontId="0" type="noConversion"/>
  </si>
  <si>
    <t>最大容積率/坪</t>
  </si>
  <si>
    <t>SRC</t>
    <phoneticPr fontId="0" type="noConversion"/>
  </si>
  <si>
    <t>土地評価額×70%×税率 1.7%</t>
    <rPh sb="0" eb="2">
      <t>トチ</t>
    </rPh>
    <rPh sb="2" eb="5">
      <t>ヒョウカガク</t>
    </rPh>
    <rPh sb="10" eb="12">
      <t>ゼイリツ</t>
    </rPh>
    <phoneticPr fontId="7"/>
  </si>
  <si>
    <t>機械室</t>
    <rPh sb="0" eb="3">
      <t>きかいしつ</t>
    </rPh>
    <phoneticPr fontId="0" type="noConversion"/>
  </si>
  <si>
    <t>ビル名称記入</t>
    <rPh sb="2" eb="4">
      <t>メイショウ</t>
    </rPh>
    <rPh sb="4" eb="6">
      <t>キニュウ</t>
    </rPh>
    <phoneticPr fontId="7"/>
  </si>
  <si>
    <t>容積率</t>
  </si>
  <si>
    <t>建蔽率</t>
    <phoneticPr fontId="7"/>
  </si>
  <si>
    <t>（構造はSRC、S、RC、Wの中から選んでください）</t>
    <rPh sb="1" eb="3">
      <t>コウゾウ</t>
    </rPh>
    <rPh sb="15" eb="16">
      <t>ナカ</t>
    </rPh>
    <rPh sb="18" eb="19">
      <t>エラ</t>
    </rPh>
    <phoneticPr fontId="7"/>
  </si>
  <si>
    <t>地上事務所</t>
    <rPh sb="0" eb="2">
      <t>ちじょう</t>
    </rPh>
    <rPh sb="2" eb="4">
      <t>じむ</t>
    </rPh>
    <rPh sb="4" eb="5">
      <t>しょ</t>
    </rPh>
    <phoneticPr fontId="0" type="noConversion"/>
  </si>
  <si>
    <t>積算価格／原価法（金融機関の画一的な査定基準に基づく）</t>
    <rPh sb="0" eb="2">
      <t>せきさん</t>
    </rPh>
    <rPh sb="2" eb="4">
      <t>かかく</t>
    </rPh>
    <rPh sb="5" eb="7">
      <t>げんか</t>
    </rPh>
    <rPh sb="7" eb="8">
      <t>ほう</t>
    </rPh>
    <rPh sb="9" eb="11">
      <t>きんゆう</t>
    </rPh>
    <rPh sb="11" eb="13">
      <t>きかん</t>
    </rPh>
    <rPh sb="14" eb="17">
      <t>かくいつてき</t>
    </rPh>
    <rPh sb="18" eb="20">
      <t>さてい</t>
    </rPh>
    <rPh sb="20" eb="22">
      <t>きじゅん</t>
    </rPh>
    <rPh sb="23" eb="24">
      <t>もと</t>
    </rPh>
    <phoneticPr fontId="0" type="noConversion"/>
  </si>
  <si>
    <t>収益価格／収益還元法（Cap Rate Gross Base)</t>
    <rPh sb="0" eb="2">
      <t>ｼｭｳｴｷ</t>
    </rPh>
    <rPh sb="2" eb="4">
      <t>ｶｶｸ</t>
    </rPh>
    <rPh sb="5" eb="7">
      <t>しゅうえき</t>
    </rPh>
    <rPh sb="7" eb="9">
      <t>かんげん</t>
    </rPh>
    <rPh sb="9" eb="10">
      <t>ほう</t>
    </rPh>
    <phoneticPr fontId="0" type="noConversion"/>
  </si>
  <si>
    <t>固定資産税支払額（固定資産税評価額×1.7%）</t>
    <rPh sb="0" eb="2">
      <t>こてい</t>
    </rPh>
    <rPh sb="2" eb="5">
      <t>しさんぜい</t>
    </rPh>
    <rPh sb="5" eb="7">
      <t>しはらい</t>
    </rPh>
    <rPh sb="7" eb="8">
      <t>がく</t>
    </rPh>
    <rPh sb="9" eb="11">
      <t>こてい</t>
    </rPh>
    <rPh sb="11" eb="14">
      <t>しさんぜい</t>
    </rPh>
    <rPh sb="14" eb="17">
      <t>ひょうかがく</t>
    </rPh>
    <phoneticPr fontId="0" type="noConversion"/>
  </si>
  <si>
    <t>物件価格査定シート</t>
    <rPh sb="0" eb="2">
      <t>ぶっけん</t>
    </rPh>
    <rPh sb="2" eb="4">
      <t>かかく</t>
    </rPh>
    <rPh sb="4" eb="6">
      <t>さてい</t>
    </rPh>
    <phoneticPr fontId="0" type="noConversion"/>
  </si>
  <si>
    <t>鉄骨造</t>
    <rPh sb="0" eb="3">
      <t>テッコツゾウ</t>
    </rPh>
    <phoneticPr fontId="7"/>
  </si>
  <si>
    <t>コンクリート造</t>
    <rPh sb="6" eb="7">
      <t>ゾウ</t>
    </rPh>
    <phoneticPr fontId="7"/>
  </si>
  <si>
    <t>鉄骨鉄筋コンクリート造</t>
    <rPh sb="0" eb="2">
      <t>テッコツ</t>
    </rPh>
    <rPh sb="2" eb="4">
      <t>テッキン</t>
    </rPh>
    <rPh sb="10" eb="11">
      <t>ゾウ</t>
    </rPh>
    <phoneticPr fontId="7"/>
  </si>
  <si>
    <t>木造</t>
    <rPh sb="0" eb="2">
      <t>モクゾウ</t>
    </rPh>
    <phoneticPr fontId="7"/>
  </si>
  <si>
    <t>②建物価格（再調達原価）</t>
    <rPh sb="1" eb="3">
      <t>ﾀﾃﾓﾉ</t>
    </rPh>
    <rPh sb="3" eb="5">
      <t>ｶｶｸ</t>
    </rPh>
    <rPh sb="6" eb="9">
      <t>さいちょうたつ</t>
    </rPh>
    <rPh sb="9" eb="11">
      <t>げんか</t>
    </rPh>
    <phoneticPr fontId="0" type="noConversion"/>
  </si>
  <si>
    <r>
      <t>専有面積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㎡</t>
    </r>
    <r>
      <rPr>
        <sz val="9"/>
        <rFont val="Times New Roman"/>
        <family val="1"/>
      </rPr>
      <t>)</t>
    </r>
    <rPh sb="0" eb="2">
      <t>センユウ</t>
    </rPh>
    <rPh sb="2" eb="4">
      <t>メンセキ</t>
    </rPh>
    <phoneticPr fontId="7"/>
  </si>
  <si>
    <r>
      <t>専有面積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坪</t>
    </r>
    <r>
      <rPr>
        <sz val="9"/>
        <rFont val="Times New Roman"/>
        <family val="1"/>
      </rPr>
      <t>)</t>
    </r>
    <rPh sb="0" eb="2">
      <t>センユウ</t>
    </rPh>
    <rPh sb="2" eb="4">
      <t>メンセキ</t>
    </rPh>
    <rPh sb="5" eb="6">
      <t>ツボ</t>
    </rPh>
    <phoneticPr fontId="7"/>
  </si>
  <si>
    <r>
      <t>共用面積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㎡</t>
    </r>
    <r>
      <rPr>
        <sz val="9"/>
        <rFont val="Times New Roman"/>
        <family val="1"/>
      </rPr>
      <t>)</t>
    </r>
    <rPh sb="0" eb="2">
      <t>キョウヨウ</t>
    </rPh>
    <rPh sb="2" eb="4">
      <t>メンセキ</t>
    </rPh>
    <phoneticPr fontId="7"/>
  </si>
  <si>
    <r>
      <t>共用面積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坪</t>
    </r>
    <r>
      <rPr>
        <sz val="9"/>
        <rFont val="Times New Roman"/>
        <family val="1"/>
      </rPr>
      <t>)</t>
    </r>
    <rPh sb="0" eb="2">
      <t>キョウヨウ</t>
    </rPh>
    <rPh sb="2" eb="4">
      <t>メンセキ</t>
    </rPh>
    <rPh sb="5" eb="6">
      <t>ツボ</t>
    </rPh>
    <phoneticPr fontId="7"/>
  </si>
  <si>
    <r>
      <t>全体面積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㎡</t>
    </r>
    <r>
      <rPr>
        <sz val="9"/>
        <rFont val="Times New Roman"/>
        <family val="1"/>
      </rPr>
      <t>)</t>
    </r>
    <rPh sb="0" eb="2">
      <t>ゼンタイ</t>
    </rPh>
    <rPh sb="2" eb="4">
      <t>メンセキ</t>
    </rPh>
    <phoneticPr fontId="7"/>
  </si>
  <si>
    <r>
      <t>全体面積</t>
    </r>
    <r>
      <rPr>
        <sz val="9"/>
        <rFont val="Times New Roman"/>
        <family val="1"/>
      </rPr>
      <t>(</t>
    </r>
    <r>
      <rPr>
        <sz val="9"/>
        <rFont val="ＭＳ Ｐ明朝"/>
        <family val="1"/>
        <charset val="128"/>
      </rPr>
      <t>坪</t>
    </r>
    <r>
      <rPr>
        <sz val="9"/>
        <rFont val="Times New Roman"/>
        <family val="1"/>
      </rPr>
      <t>)</t>
    </r>
    <rPh sb="0" eb="2">
      <t>ゼンタイ</t>
    </rPh>
    <rPh sb="2" eb="4">
      <t>メンセキ</t>
    </rPh>
    <rPh sb="5" eb="6">
      <t>ツボ</t>
    </rPh>
    <phoneticPr fontId="7"/>
  </si>
  <si>
    <r>
      <t>/</t>
    </r>
    <r>
      <rPr>
        <sz val="8"/>
        <rFont val="ＭＳ Ｐ明朝"/>
        <family val="1"/>
        <charset val="128"/>
      </rPr>
      <t>円</t>
    </r>
    <rPh sb="1" eb="2">
      <t>ｴﾝ</t>
    </rPh>
    <phoneticPr fontId="0" type="noConversion"/>
  </si>
  <si>
    <t>建築費用／坪</t>
    <rPh sb="0" eb="2">
      <t>けんちく</t>
    </rPh>
    <rPh sb="2" eb="4">
      <t>ひよう</t>
    </rPh>
    <rPh sb="5" eb="6">
      <t>ﾂﾎﾞ</t>
    </rPh>
    <phoneticPr fontId="0" type="noConversion"/>
  </si>
  <si>
    <t>建物耐用年数評価（新築時からの減価）</t>
    <rPh sb="0" eb="2">
      <t>たてもの</t>
    </rPh>
    <rPh sb="2" eb="4">
      <t>たいよう</t>
    </rPh>
    <rPh sb="4" eb="6">
      <t>ねんすう</t>
    </rPh>
    <rPh sb="6" eb="8">
      <t>ひょうか</t>
    </rPh>
    <rPh sb="9" eb="11">
      <t>しんちく</t>
    </rPh>
    <rPh sb="11" eb="12">
      <t>じ</t>
    </rPh>
    <rPh sb="15" eb="17">
      <t>げんか</t>
    </rPh>
    <phoneticPr fontId="0" type="noConversion"/>
  </si>
  <si>
    <r>
      <rPr>
        <sz val="8"/>
        <rFont val="ＭＳ Ｐゴシック"/>
        <family val="3"/>
        <charset val="128"/>
      </rPr>
      <t>平成</t>
    </r>
    <r>
      <rPr>
        <sz val="8"/>
        <rFont val="Arial"/>
        <family val="2"/>
      </rPr>
      <t>29</t>
    </r>
    <r>
      <rPr>
        <sz val="8"/>
        <rFont val="ＭＳ Ｐゴシック"/>
        <family val="3"/>
        <charset val="128"/>
      </rPr>
      <t>年度</t>
    </r>
    <phoneticPr fontId="7"/>
  </si>
  <si>
    <r>
      <rPr>
        <sz val="8"/>
        <rFont val="ＭＳ Ｐゴシック"/>
        <family val="3"/>
        <charset val="128"/>
      </rPr>
      <t>平成</t>
    </r>
    <r>
      <rPr>
        <sz val="8"/>
        <rFont val="Arial"/>
        <family val="2"/>
      </rPr>
      <t>28</t>
    </r>
    <r>
      <rPr>
        <sz val="8"/>
        <rFont val="ＭＳ Ｐゴシック"/>
        <family val="3"/>
        <charset val="128"/>
      </rPr>
      <t>年度</t>
    </r>
    <phoneticPr fontId="7"/>
  </si>
  <si>
    <r>
      <rPr>
        <sz val="8"/>
        <rFont val="ＭＳ Ｐゴシック"/>
        <family val="3"/>
        <charset val="128"/>
      </rPr>
      <t>平成</t>
    </r>
    <r>
      <rPr>
        <sz val="8"/>
        <rFont val="Arial"/>
        <family val="2"/>
      </rPr>
      <t>27</t>
    </r>
    <r>
      <rPr>
        <sz val="8"/>
        <rFont val="ＭＳ Ｐゴシック"/>
        <family val="3"/>
        <charset val="128"/>
      </rPr>
      <t>年度</t>
    </r>
    <phoneticPr fontId="7"/>
  </si>
  <si>
    <t>築年数</t>
    <rPh sb="0" eb="1">
      <t>ちく</t>
    </rPh>
    <rPh sb="1" eb="3">
      <t>ねんすう</t>
    </rPh>
    <phoneticPr fontId="0" type="noConversion"/>
  </si>
  <si>
    <t>専有部面積</t>
    <rPh sb="0" eb="2">
      <t>センユウ</t>
    </rPh>
    <rPh sb="2" eb="3">
      <t>ブ</t>
    </rPh>
    <rPh sb="3" eb="5">
      <t>メンセキ</t>
    </rPh>
    <phoneticPr fontId="7"/>
  </si>
  <si>
    <t>共用部面積</t>
    <rPh sb="0" eb="2">
      <t>キョウヨウ</t>
    </rPh>
    <rPh sb="2" eb="3">
      <t>ブ</t>
    </rPh>
    <rPh sb="3" eb="5">
      <t>メンセキ</t>
    </rPh>
    <phoneticPr fontId="7"/>
  </si>
  <si>
    <t>（全体）施工面積</t>
    <rPh sb="1" eb="3">
      <t>ゼンタイ</t>
    </rPh>
    <rPh sb="4" eb="6">
      <t>セコウ</t>
    </rPh>
    <rPh sb="6" eb="8">
      <t>メンセキ</t>
    </rPh>
    <phoneticPr fontId="7"/>
  </si>
  <si>
    <t>※参考：坪単価・耐用年数の割合は各融資機関により見解異なる。</t>
    <rPh sb="1" eb="3">
      <t>さんこう</t>
    </rPh>
    <rPh sb="24" eb="26">
      <t>けんかい</t>
    </rPh>
    <phoneticPr fontId="0" type="noConversion"/>
  </si>
  <si>
    <t>過去３年間の路線価推移</t>
    <rPh sb="0" eb="2">
      <t>かこ</t>
    </rPh>
    <rPh sb="3" eb="5">
      <t>ねんかん</t>
    </rPh>
    <rPh sb="6" eb="9">
      <t>ろせんか</t>
    </rPh>
    <rPh sb="9" eb="11">
      <t>すいい</t>
    </rPh>
    <phoneticPr fontId="0" type="noConversion"/>
  </si>
  <si>
    <t>※土地は公示地価として路線価に対して８割戻し</t>
    <rPh sb="1" eb="3">
      <t>トチ</t>
    </rPh>
    <rPh sb="4" eb="6">
      <t>コウジ</t>
    </rPh>
    <rPh sb="6" eb="8">
      <t>チカ</t>
    </rPh>
    <rPh sb="11" eb="14">
      <t>ロセンカ</t>
    </rPh>
    <rPh sb="15" eb="16">
      <t>タイ</t>
    </rPh>
    <rPh sb="19" eb="20">
      <t>ワリ</t>
    </rPh>
    <rPh sb="20" eb="21">
      <t>モド</t>
    </rPh>
    <phoneticPr fontId="7"/>
  </si>
  <si>
    <t>①土地</t>
    <rPh sb="1" eb="3">
      <t>ﾄﾁ</t>
    </rPh>
    <phoneticPr fontId="0" type="noConversion"/>
  </si>
  <si>
    <t>※建物は再調達原価とする</t>
    <rPh sb="1" eb="3">
      <t>タテモノ</t>
    </rPh>
    <rPh sb="4" eb="7">
      <t>サイチョウタツ</t>
    </rPh>
    <rPh sb="7" eb="9">
      <t>ゲンカ</t>
    </rPh>
    <phoneticPr fontId="7"/>
  </si>
  <si>
    <t>年間賃料</t>
    <rPh sb="0" eb="4">
      <t>ネンカンチンリョウ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</si>
</sst>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0">
    <numFmt numFmtId="6" formatCode="&quot;¥&quot;#,##0;[Red]&quot;¥&quot;\-#,##0"/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176" formatCode="_(* #,##0_);_(* \(#,##0\);_(* &quot;-&quot;_);_(@_)"/>
    <numFmt numFmtId="177" formatCode="_(* #,##0.00_);_(* \(#,##0.00\);_(* &quot;-&quot;??_);_(@_)"/>
    <numFmt numFmtId="178" formatCode="_(* #,##0.00_);_(* \(#,##0.00\);_(* &quot;-&quot;_);_(@_)"/>
    <numFmt numFmtId="179" formatCode="0.0%"/>
    <numFmt numFmtId="180" formatCode="0_ "/>
    <numFmt numFmtId="181" formatCode="&quot;£&quot;\ #,##0_);[Red]\(&quot;£&quot;\ #,##0\)"/>
    <numFmt numFmtId="182" formatCode="&quot;¥&quot;\ #,##0_);[Red]\(&quot;¥&quot;\ #,##0\)"/>
    <numFmt numFmtId="183" formatCode="#,##0_);\(#,##0\);&quot;- &quot;"/>
    <numFmt numFmtId="184" formatCode="&quot;•&quot;\ \ @"/>
    <numFmt numFmtId="185" formatCode="\ \ _•&quot;–&quot;\ \ \ \ @"/>
    <numFmt numFmtId="186" formatCode="#,##0.0_);\(#,##0.0\)"/>
    <numFmt numFmtId="187" formatCode="#,##0.000_);\(#,##0.000\)"/>
    <numFmt numFmtId="188" formatCode="&quot;?&quot;\ #,##0_);[Red]\(&quot;?&quot;\ #,##0\)"/>
    <numFmt numFmtId="189" formatCode="&quot;｣&quot;\ #,##0_);[Red]\(&quot;｣&quot;\ #,##0\)"/>
    <numFmt numFmtId="190" formatCode="&quot;$&quot;&quot; &quot;#,##0_);\(&quot;$&quot;&quot; &quot;#,##0\);\-_)"/>
    <numFmt numFmtId="191" formatCode="0%_);\(0%\);\-_)"/>
    <numFmt numFmtId="192" formatCode="#,##0_);\(#,##0\);\-_)"/>
    <numFmt numFmtId="193" formatCode="&quot;$&quot;&quot; &quot;#,##0.0_);\(&quot;$&quot;&quot; &quot;#,##0.0\);\-_)"/>
    <numFmt numFmtId="194" formatCode="0.0%_);\(0.0%\);\-_)"/>
    <numFmt numFmtId="195" formatCode="#,##0.0_);\(#,##0.0\);\-_)"/>
    <numFmt numFmtId="196" formatCode="&quot;$&quot;&quot; &quot;#,##0.00_);\(&quot;$&quot;&quot; &quot;#,##0.00\);\-_)"/>
    <numFmt numFmtId="197" formatCode="0.00%_);\(0.00%\);\-_)"/>
    <numFmt numFmtId="198" formatCode="#,##0.00_);\(#,##0.00\);\-_)"/>
    <numFmt numFmtId="199" formatCode="0.0000000%"/>
    <numFmt numFmtId="200" formatCode="0.000000%"/>
    <numFmt numFmtId="201" formatCode="0.00000%"/>
    <numFmt numFmtId="202" formatCode="0.00&quot;x&quot;"/>
    <numFmt numFmtId="203" formatCode="_(&quot;$&quot;* #,##0.0_);_(&quot;$&quot;* \(#,##0.0\);_(&quot;$&quot;* &quot;-&quot;??_);_(@_)"/>
    <numFmt numFmtId="204" formatCode="0.00000000"/>
    <numFmt numFmtId="205" formatCode="0.0000000"/>
    <numFmt numFmtId="206" formatCode="&quot;$&quot;&quot; &quot;#,##0.0_);\(&quot;$&quot;&quot; &quot;#,##0.0\)"/>
    <numFmt numFmtId="207" formatCode="&quot;$&quot;&quot; &quot;#,##0.00_);\(&quot;$&quot;&quot; &quot;#,##0.00\)"/>
    <numFmt numFmtId="208" formatCode="&quot;$&quot;&quot; &quot;#,##0.000_);\(&quot;$&quot;&quot; &quot;#,##0.000\)"/>
    <numFmt numFmtId="209" formatCode="mmmm\ d\,\ yyyy_)"/>
    <numFmt numFmtId="210" formatCode="d\-mmm\-yy_)"/>
    <numFmt numFmtId="211" formatCode="m/d/yy_)"/>
    <numFmt numFmtId="212" formatCode="m/yy_)"/>
    <numFmt numFmtId="213" formatCode="mmm\-yy&quot; &quot;"/>
    <numFmt numFmtId="214" formatCode="#\ 0/0_)"/>
    <numFmt numFmtId="215" formatCode="#\ 0/8_)"/>
    <numFmt numFmtId="216" formatCode="#\ ?/?_)"/>
    <numFmt numFmtId="217" formatCode=";;;"/>
    <numFmt numFmtId="218" formatCode="0.000000"/>
    <numFmt numFmtId="219" formatCode="0.00000"/>
    <numFmt numFmtId="220" formatCode="0.0000"/>
    <numFmt numFmtId="221" formatCode="0%_);\(0%\)"/>
    <numFmt numFmtId="222" formatCode="0.0%_);\(0.0%\)"/>
    <numFmt numFmtId="223" formatCode="0.00%_);\(0.00%\)"/>
    <numFmt numFmtId="224" formatCode="#,##0.00&quot; x&quot;"/>
    <numFmt numFmtId="225" formatCode="#,##0_);\(#,##0\);\-_);&quot;•&quot;&quot; &quot;@_)"/>
    <numFmt numFmtId="226" formatCode="#,##0_);\(#,##0\);\-_);&quot;–&quot;&quot; &quot;@"/>
    <numFmt numFmtId="227" formatCode="#,##0_);\(#,##0\);\-_);&quot;—&quot;&quot; &quot;@"/>
    <numFmt numFmtId="228" formatCode="#,##0&quot;x&quot;_);\(#,##0&quot;x&quot;\)"/>
    <numFmt numFmtId="229" formatCode="#,##0.0&quot;x&quot;_);\(#,##0.0&quot;x&quot;\)"/>
    <numFmt numFmtId="230" formatCode="#,##0.00&quot;x&quot;_);\(#,##0.00&quot;x&quot;\)"/>
    <numFmt numFmtId="231" formatCode="#,##0.0_);[Red]\(#,##0.0\)"/>
    <numFmt numFmtId="232" formatCode="0_ ;[Red]\-0\ "/>
    <numFmt numFmtId="233" formatCode="#,##0.00&quot;㎡&quot;"/>
    <numFmt numFmtId="234" formatCode="#,##0.00&quot;坪&quot;"/>
    <numFmt numFmtId="235" formatCode="0.000000000"/>
    <numFmt numFmtId="236" formatCode="m/yy"/>
    <numFmt numFmtId="237" formatCode="mm/dd"/>
    <numFmt numFmtId="238" formatCode="000"/>
    <numFmt numFmtId="239" formatCode="&quot;$&quot;#,##0.000"/>
    <numFmt numFmtId="240" formatCode="_(* #,##0.0_);_(* \(#,##0.0\);_(* &quot;-&quot;?_);_(@_)"/>
    <numFmt numFmtId="241" formatCode="000000000"/>
    <numFmt numFmtId="242" formatCode="0.00_);[Red]\(0.00\)"/>
    <numFmt numFmtId="243" formatCode="_(* #,##0.0000_);_(* \(#,##0.0000\);_(* &quot;-&quot;??_);_(@_)"/>
    <numFmt numFmtId="244" formatCode="0.0%;\(0.0%\)"/>
    <numFmt numFmtId="245" formatCode="&quot;$&quot;#,##0_);\(&quot;$&quot;#,##0\)"/>
    <numFmt numFmtId="246" formatCode="&quot;$&quot;#,##0.0_);\(&quot;$&quot;#,##0.0\)"/>
    <numFmt numFmtId="247" formatCode="&quot;¥&quot;#,##0_);\(&quot;¥&quot;#,##0\)"/>
    <numFmt numFmtId="248" formatCode="&quot;$&quot;#,##0_);\(&quot;$&quot;#,##0.0\)"/>
    <numFmt numFmtId="249" formatCode="0.000%"/>
    <numFmt numFmtId="250" formatCode="0.0&quot;%&quot;"/>
    <numFmt numFmtId="251" formatCode="0.00_)"/>
    <numFmt numFmtId="252" formatCode="&quot;$&quot;#,##0"/>
    <numFmt numFmtId="253" formatCode="_(* #,##0.000_);_(* \(#,##0.000\);_(* &quot;-&quot;_);_(@_)"/>
    <numFmt numFmtId="254" formatCode="_(&quot;$&quot;* #,##0.0_);_(&quot;$&quot;* \(#,##0.0\);_(&quot;$&quot;* &quot;-&quot;_);_(@_)"/>
    <numFmt numFmtId="255" formatCode="&quot;$&quot;#,##0.000_);\(&quot;$&quot;#,##0.000\)"/>
    <numFmt numFmtId="256" formatCode="#,##0&quot;㎡&quot;"/>
  </numFmts>
  <fonts count="103">
    <font>
      <sz val="8"/>
      <color indexed="2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2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Times New Roman"/>
      <family val="1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color indexed="22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22"/>
      <name val="ＭＳ Ｐゴシック"/>
      <family val="3"/>
      <charset val="128"/>
    </font>
    <font>
      <sz val="10"/>
      <name val="Verdana"/>
      <family val="2"/>
    </font>
    <font>
      <u/>
      <sz val="8"/>
      <color indexed="12"/>
      <name val="Arial"/>
      <family val="2"/>
    </font>
    <font>
      <sz val="11"/>
      <name val="?? ????"/>
      <family val="3"/>
    </font>
    <font>
      <u/>
      <sz val="8"/>
      <color indexed="36"/>
      <name val="Arial"/>
      <family val="2"/>
    </font>
    <font>
      <sz val="10"/>
      <color indexed="8"/>
      <name val="MS P????"/>
      <family val="3"/>
      <charset val="128"/>
    </font>
    <font>
      <sz val="10"/>
      <name val="?? ??"/>
      <family val="1"/>
    </font>
    <font>
      <b/>
      <sz val="10"/>
      <name val="Times New Roman"/>
      <family val="1"/>
    </font>
    <font>
      <sz val="10"/>
      <color indexed="12"/>
      <name val="Arial"/>
      <family val="2"/>
    </font>
    <font>
      <sz val="9"/>
      <name val="ＭＳ 明朝"/>
      <family val="1"/>
      <charset val="128"/>
    </font>
    <font>
      <b/>
      <sz val="10"/>
      <color indexed="10"/>
      <name val="Arial"/>
      <family val="2"/>
    </font>
    <font>
      <sz val="11"/>
      <name val="돋움"/>
      <family val="2"/>
      <charset val="129"/>
    </font>
    <font>
      <sz val="10"/>
      <color indexed="21"/>
      <name val="Arial"/>
      <family val="2"/>
    </font>
    <font>
      <b/>
      <sz val="12"/>
      <color indexed="21"/>
      <name val="ＭＳ Ｐゴシック"/>
      <family val="3"/>
      <charset val="128"/>
    </font>
    <font>
      <sz val="12"/>
      <color indexed="21"/>
      <name val="Arial"/>
      <family val="2"/>
    </font>
    <font>
      <sz val="26"/>
      <name val="Times New Roman"/>
      <family val="1"/>
    </font>
    <font>
      <sz val="26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color indexed="21"/>
      <name val="ＭＳ Ｐ明朝"/>
      <family val="1"/>
      <charset val="128"/>
    </font>
    <font>
      <sz val="16"/>
      <name val="Times New Roman"/>
      <family val="1"/>
    </font>
    <font>
      <sz val="11"/>
      <name val="??"/>
      <family val="1"/>
    </font>
    <font>
      <sz val="11"/>
      <name val="?? ?????"/>
      <family val="3"/>
    </font>
    <font>
      <u/>
      <sz val="8.4"/>
      <color indexed="12"/>
      <name val="Arial"/>
      <family val="2"/>
    </font>
    <font>
      <b/>
      <sz val="13"/>
      <color indexed="62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sz val="11"/>
      <name val="?l?r ?o?S?V?b?N"/>
      <family val="3"/>
    </font>
    <font>
      <sz val="11"/>
      <name val="?l?r ?S?V?b?N"/>
      <family val="3"/>
    </font>
    <font>
      <sz val="11"/>
      <name val="??l"/>
      <family val="1"/>
    </font>
    <font>
      <b/>
      <sz val="18"/>
      <color indexed="62"/>
      <name val="ＭＳ Ｐゴシック"/>
      <family val="3"/>
      <charset val="128"/>
    </font>
    <font>
      <sz val="10"/>
      <name val="Geneva"/>
      <family val="2"/>
    </font>
    <font>
      <sz val="10"/>
      <color indexed="8"/>
      <name val="Arial"/>
      <family val="2"/>
    </font>
    <font>
      <sz val="8.0500000000000007"/>
      <name val="Arial"/>
      <family val="2"/>
    </font>
    <font>
      <sz val="10"/>
      <name val="BERNHARD"/>
      <family val="1"/>
    </font>
    <font>
      <sz val="10"/>
      <name val="Helv"/>
      <family val="2"/>
    </font>
    <font>
      <u/>
      <sz val="8.0500000000000007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u/>
      <sz val="8"/>
      <color indexed="12"/>
      <name val="Times New Roman"/>
      <family val="1"/>
    </font>
    <font>
      <b/>
      <i/>
      <sz val="16"/>
      <name val="Helv"/>
      <family val="2"/>
    </font>
    <font>
      <b/>
      <i/>
      <sz val="12"/>
      <color indexed="8"/>
      <name val="Arial"/>
      <family val="2"/>
    </font>
    <font>
      <b/>
      <sz val="24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name val="ＭＳ Ｐ明朝"/>
      <family val="1"/>
      <charset val="128"/>
    </font>
    <font>
      <sz val="6"/>
      <color indexed="22"/>
      <name val="ＭＳ Ｐ明朝"/>
      <family val="1"/>
      <charset val="128"/>
    </font>
    <font>
      <sz val="6"/>
      <color indexed="22"/>
      <name val="Arial"/>
      <family val="2"/>
    </font>
    <font>
      <sz val="6"/>
      <name val="ＭＳ Ｐ明朝"/>
      <family val="1"/>
      <charset val="128"/>
    </font>
    <font>
      <b/>
      <sz val="6"/>
      <color indexed="8"/>
      <name val="Arial"/>
      <family val="2"/>
    </font>
    <font>
      <sz val="9"/>
      <color indexed="81"/>
      <name val="ＭＳ Ｐゴシック"/>
      <family val="3"/>
      <charset val="128"/>
    </font>
    <font>
      <sz val="5"/>
      <name val="ＭＳ Ｐゴシック"/>
      <family val="3"/>
      <charset val="128"/>
    </font>
    <font>
      <sz val="6"/>
      <color indexed="22"/>
      <name val="ＭＳ Ｐゴシック"/>
      <family val="3"/>
      <charset val="128"/>
    </font>
    <font>
      <sz val="10"/>
      <color indexed="22"/>
      <name val="Arial"/>
      <family val="2"/>
    </font>
    <font>
      <sz val="10"/>
      <color indexed="2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indexed="22"/>
      <name val="Arial"/>
      <family val="2"/>
    </font>
    <font>
      <sz val="8"/>
      <color indexed="22"/>
      <name val="ＭＳ Ｐ明朝"/>
      <family val="1"/>
      <charset val="128"/>
    </font>
    <font>
      <sz val="8"/>
      <color indexed="47"/>
      <name val="Arial"/>
      <family val="2"/>
    </font>
    <font>
      <sz val="8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indexed="22"/>
      <name val="Times New Roman"/>
      <family val="1"/>
    </font>
    <font>
      <sz val="6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0"/>
      </top>
      <bottom/>
      <diagonal/>
    </border>
    <border>
      <left/>
      <right/>
      <top/>
      <bottom style="hair">
        <color indexed="20"/>
      </bottom>
      <diagonal/>
    </border>
    <border>
      <left/>
      <right/>
      <top style="hair">
        <color indexed="20"/>
      </top>
      <bottom style="hair">
        <color indexed="2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3">
    <xf numFmtId="0" fontId="0" fillId="0" borderId="0"/>
    <xf numFmtId="0" fontId="12" fillId="0" borderId="0" applyFont="0" applyFill="0" applyBorder="0" applyAlignment="0" applyProtection="0"/>
    <xf numFmtId="0" fontId="5" fillId="0" borderId="0">
      <alignment horizontal="center"/>
    </xf>
    <xf numFmtId="188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60" fillId="0" borderId="0" applyFont="0" applyFill="0" applyBorder="0" applyAlignment="0" applyProtection="0"/>
    <xf numFmtId="235" fontId="61" fillId="0" borderId="0" applyFont="0" applyFill="0" applyBorder="0" applyAlignment="0" applyProtection="0"/>
    <xf numFmtId="0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6" fontId="5" fillId="0" borderId="0" applyFont="0" applyFill="0" applyBorder="0" applyAlignment="0" applyProtection="0"/>
    <xf numFmtId="0" fontId="29" fillId="0" borderId="0"/>
    <xf numFmtId="177" fontId="9" fillId="0" borderId="0" applyFont="0" applyFill="0" applyBorder="0" applyAlignment="0" applyProtection="0"/>
    <xf numFmtId="40" fontId="65" fillId="0" borderId="0" applyFont="0" applyFill="0" applyBorder="0" applyAlignment="0" applyProtection="0"/>
    <xf numFmtId="38" fontId="65" fillId="0" borderId="0" applyFont="0" applyFill="0" applyBorder="0" applyAlignment="0" applyProtection="0"/>
    <xf numFmtId="177" fontId="9" fillId="0" borderId="0" applyFont="0" applyFill="0" applyBorder="0" applyAlignment="0" applyProtection="0"/>
    <xf numFmtId="40" fontId="65" fillId="0" borderId="0" applyFont="0" applyFill="0" applyBorder="0" applyAlignment="0" applyProtection="0"/>
    <xf numFmtId="38" fontId="65" fillId="0" borderId="0" applyFont="0" applyFill="0" applyBorder="0" applyAlignment="0" applyProtection="0"/>
    <xf numFmtId="0" fontId="66" fillId="0" borderId="0"/>
    <xf numFmtId="0" fontId="67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9" fontId="2" fillId="2" borderId="0"/>
    <xf numFmtId="182" fontId="13" fillId="0" borderId="0" applyFont="0" applyFill="0" applyBorder="0" applyAlignment="0" applyProtection="0"/>
    <xf numFmtId="0" fontId="41" fillId="3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236" fontId="69" fillId="0" borderId="0">
      <alignment horizontal="center"/>
    </xf>
    <xf numFmtId="0" fontId="42" fillId="1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>
      <alignment horizontal="right"/>
    </xf>
    <xf numFmtId="203" fontId="2" fillId="0" borderId="0" applyFont="0" applyFill="0" applyBorder="0" applyAlignment="0" applyProtection="0"/>
    <xf numFmtId="42" fontId="2" fillId="0" borderId="0" applyFont="0" applyFill="0" applyBorder="0" applyAlignment="0"/>
    <xf numFmtId="183" fontId="2" fillId="0" borderId="0" applyFont="0" applyFill="0" applyBorder="0" applyAlignment="0"/>
    <xf numFmtId="44" fontId="2" fillId="0" borderId="0" applyFont="0" applyFill="0" applyBorder="0" applyAlignment="0"/>
    <xf numFmtId="43" fontId="2" fillId="0" borderId="0" applyFont="0" applyFill="0" applyBorder="0" applyAlignment="0">
      <alignment horizontal="right"/>
    </xf>
    <xf numFmtId="23" fontId="2" fillId="0" borderId="0" applyFont="0" applyFill="0" applyBorder="0" applyAlignment="0"/>
    <xf numFmtId="24" fontId="2" fillId="0" borderId="0" applyFont="0" applyFill="0" applyBorder="0" applyAlignment="0"/>
    <xf numFmtId="25" fontId="2" fillId="0" borderId="0" applyFont="0" applyFill="0" applyBorder="0" applyAlignment="0">
      <alignment horizontal="right"/>
    </xf>
    <xf numFmtId="26" fontId="2" fillId="0" borderId="0" applyFont="0" applyFill="0" applyBorder="0" applyAlignment="0"/>
    <xf numFmtId="204" fontId="2" fillId="0" borderId="0" applyFont="0" applyFill="0" applyBorder="0" applyAlignment="0"/>
    <xf numFmtId="205" fontId="2" fillId="0" borderId="0" applyFont="0" applyFill="0" applyBorder="0" applyAlignment="0"/>
    <xf numFmtId="0" fontId="14" fillId="0" borderId="1" applyNumberFormat="0" applyFill="0" applyAlignment="0" applyProtection="0"/>
    <xf numFmtId="0" fontId="31" fillId="0" borderId="0" applyFill="0">
      <alignment horizontal="center"/>
    </xf>
    <xf numFmtId="0" fontId="31" fillId="0" borderId="1" applyNumberFormat="0" applyFill="0">
      <alignment horizontal="center"/>
    </xf>
    <xf numFmtId="184" fontId="13" fillId="0" borderId="0" applyFont="0" applyFill="0" applyBorder="0" applyAlignment="0" applyProtection="0"/>
    <xf numFmtId="0" fontId="12" fillId="0" borderId="0" applyFill="0" applyBorder="0" applyAlignment="0"/>
    <xf numFmtId="237" fontId="2" fillId="0" borderId="0" applyFill="0" applyBorder="0" applyAlignment="0"/>
    <xf numFmtId="238" fontId="61" fillId="0" borderId="0" applyFill="0" applyBorder="0" applyAlignment="0"/>
    <xf numFmtId="239" fontId="61" fillId="0" borderId="0" applyFill="0" applyBorder="0" applyAlignment="0"/>
    <xf numFmtId="240" fontId="13" fillId="0" borderId="0" applyFill="0" applyBorder="0" applyAlignment="0"/>
    <xf numFmtId="241" fontId="61" fillId="0" borderId="0" applyFill="0" applyBorder="0" applyAlignment="0"/>
    <xf numFmtId="242" fontId="61" fillId="0" borderId="0" applyFill="0" applyBorder="0" applyAlignment="0"/>
    <xf numFmtId="237" fontId="2" fillId="0" borderId="0" applyFill="0" applyBorder="0" applyAlignment="0"/>
    <xf numFmtId="243" fontId="69" fillId="0" borderId="0"/>
    <xf numFmtId="243" fontId="69" fillId="0" borderId="0"/>
    <xf numFmtId="243" fontId="69" fillId="0" borderId="0"/>
    <xf numFmtId="243" fontId="69" fillId="0" borderId="0"/>
    <xf numFmtId="243" fontId="69" fillId="0" borderId="0"/>
    <xf numFmtId="243" fontId="69" fillId="0" borderId="0"/>
    <xf numFmtId="243" fontId="69" fillId="0" borderId="0"/>
    <xf numFmtId="243" fontId="69" fillId="0" borderId="0"/>
    <xf numFmtId="37" fontId="2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71" fillId="0" borderId="0">
      <protection locked="0"/>
    </xf>
    <xf numFmtId="241" fontId="61" fillId="0" borderId="0" applyFont="0" applyFill="0" applyBorder="0" applyAlignment="0" applyProtection="0"/>
    <xf numFmtId="18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244" fontId="6" fillId="0" borderId="0" applyFont="0" applyFill="0" applyBorder="0" applyAlignment="0" applyProtection="0"/>
    <xf numFmtId="0" fontId="72" fillId="0" borderId="0"/>
    <xf numFmtId="0" fontId="73" fillId="0" borderId="0"/>
    <xf numFmtId="0" fontId="72" fillId="0" borderId="0"/>
    <xf numFmtId="0" fontId="73" fillId="0" borderId="0"/>
    <xf numFmtId="238" fontId="61" fillId="0" borderId="0">
      <alignment horizontal="center"/>
    </xf>
    <xf numFmtId="245" fontId="5" fillId="0" borderId="0" applyFont="0" applyFill="0" applyBorder="0" applyAlignment="0" applyProtection="0"/>
    <xf numFmtId="246" fontId="5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74" fillId="0" borderId="0">
      <alignment horizontal="right"/>
      <protection locked="0"/>
    </xf>
    <xf numFmtId="237" fontId="2" fillId="0" borderId="0" applyFont="0" applyFill="0" applyBorder="0" applyAlignment="0" applyProtection="0"/>
    <xf numFmtId="206" fontId="5" fillId="0" borderId="0" applyFont="0" applyFill="0" applyBorder="0" applyAlignment="0" applyProtection="0"/>
    <xf numFmtId="207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248" fontId="6" fillId="0" borderId="0" applyFont="0" applyFill="0" applyBorder="0" applyAlignment="0" applyProtection="0"/>
    <xf numFmtId="185" fontId="13" fillId="0" borderId="0" applyFont="0" applyFill="0" applyBorder="0" applyAlignment="0" applyProtection="0"/>
    <xf numFmtId="209" fontId="5" fillId="0" borderId="2" applyFont="0" applyFill="0" applyBorder="0" applyAlignment="0" applyProtection="0"/>
    <xf numFmtId="14" fontId="5" fillId="0" borderId="0" applyFont="0" applyFill="0" applyBorder="0" applyAlignment="0" applyProtection="0"/>
    <xf numFmtId="210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3" fontId="2" fillId="0" borderId="0" applyFont="0" applyFill="0" applyBorder="0" applyAlignment="0" applyProtection="0"/>
    <xf numFmtId="14" fontId="70" fillId="0" borderId="0" applyFill="0" applyBorder="0" applyAlignment="0"/>
    <xf numFmtId="14" fontId="13" fillId="0" borderId="0" applyFont="0" applyFill="0" applyBorder="0" applyAlignment="0" applyProtection="0"/>
    <xf numFmtId="249" fontId="6" fillId="0" borderId="0" applyFill="0" applyBorder="0" applyAlignment="0"/>
    <xf numFmtId="250" fontId="6" fillId="0" borderId="0" applyFill="0" applyBorder="0" applyAlignment="0"/>
    <xf numFmtId="249" fontId="6" fillId="0" borderId="0" applyFill="0" applyBorder="0" applyAlignment="0"/>
    <xf numFmtId="248" fontId="6" fillId="0" borderId="0" applyFill="0" applyBorder="0" applyAlignment="0"/>
    <xf numFmtId="250" fontId="6" fillId="0" borderId="0" applyFill="0" applyBorder="0" applyAlignment="0"/>
    <xf numFmtId="0" fontId="75" fillId="0" borderId="0">
      <alignment horizontal="left"/>
    </xf>
    <xf numFmtId="0" fontId="2" fillId="0" borderId="0" applyFont="0" applyFill="0" applyBorder="0" applyAlignment="0" applyProtection="0"/>
    <xf numFmtId="0" fontId="76" fillId="0" borderId="0" applyNumberFormat="0" applyFill="0" applyBorder="0" applyAlignment="0" applyProtection="0"/>
    <xf numFmtId="214" fontId="5" fillId="0" borderId="0" applyFont="0" applyFill="0" applyBorder="0" applyAlignment="0" applyProtection="0"/>
    <xf numFmtId="215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38" fontId="1" fillId="17" borderId="0" applyNumberFormat="0" applyBorder="0" applyAlignment="0" applyProtection="0"/>
    <xf numFmtId="0" fontId="15" fillId="0" borderId="3" applyNumberFormat="0" applyAlignment="0" applyProtection="0">
      <alignment horizontal="left" vertical="center"/>
    </xf>
    <xf numFmtId="0" fontId="15" fillId="0" borderId="4">
      <alignment horizontal="left" vertical="center"/>
    </xf>
    <xf numFmtId="14" fontId="4" fillId="18" borderId="5">
      <alignment horizontal="center" vertical="center" wrapText="1"/>
    </xf>
    <xf numFmtId="217" fontId="5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6" fillId="9" borderId="0" applyNumberFormat="0" applyFont="0" applyBorder="0" applyAlignment="0">
      <protection locked="0"/>
    </xf>
    <xf numFmtId="10" fontId="1" fillId="19" borderId="6" applyNumberFormat="0" applyBorder="0" applyAlignment="0" applyProtection="0"/>
    <xf numFmtId="0" fontId="32" fillId="0" borderId="0" applyNumberFormat="0" applyFill="0" applyBorder="0" applyAlignment="0">
      <protection locked="0"/>
    </xf>
    <xf numFmtId="249" fontId="6" fillId="0" borderId="0" applyFill="0" applyBorder="0" applyAlignment="0"/>
    <xf numFmtId="250" fontId="6" fillId="0" borderId="0" applyFill="0" applyBorder="0" applyAlignment="0"/>
    <xf numFmtId="249" fontId="6" fillId="0" borderId="0" applyFill="0" applyBorder="0" applyAlignment="0"/>
    <xf numFmtId="248" fontId="6" fillId="0" borderId="0" applyFill="0" applyBorder="0" applyAlignment="0"/>
    <xf numFmtId="250" fontId="6" fillId="0" borderId="0" applyFill="0" applyBorder="0" applyAlignment="0"/>
    <xf numFmtId="38" fontId="5" fillId="0" borderId="0"/>
    <xf numFmtId="38" fontId="31" fillId="1" borderId="1"/>
    <xf numFmtId="0" fontId="33" fillId="0" borderId="0"/>
    <xf numFmtId="218" fontId="2" fillId="0" borderId="0" applyFont="0" applyFill="0" applyBorder="0" applyAlignment="0"/>
    <xf numFmtId="219" fontId="2" fillId="0" borderId="0" applyFont="0" applyFill="0" applyBorder="0" applyAlignment="0"/>
    <xf numFmtId="220" fontId="2" fillId="0" borderId="0" applyFont="0" applyFill="0" applyBorder="0" applyAlignment="0"/>
    <xf numFmtId="251" fontId="78" fillId="0" borderId="0"/>
    <xf numFmtId="0" fontId="2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2" fillId="0" borderId="0"/>
    <xf numFmtId="177" fontId="9" fillId="0" borderId="0" applyFont="0" applyFill="0" applyBorder="0" applyAlignment="0" applyProtection="0"/>
    <xf numFmtId="37" fontId="70" fillId="0" borderId="0">
      <alignment horizontal="right"/>
    </xf>
    <xf numFmtId="0" fontId="79" fillId="17" borderId="0">
      <alignment horizontal="center"/>
    </xf>
    <xf numFmtId="0" fontId="15" fillId="0" borderId="7"/>
    <xf numFmtId="0" fontId="10" fillId="0" borderId="0" applyBorder="0">
      <alignment horizontal="centerContinuous"/>
    </xf>
    <xf numFmtId="0" fontId="80" fillId="0" borderId="0" applyBorder="0">
      <alignment horizontal="centerContinuous"/>
    </xf>
    <xf numFmtId="252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21" fontId="2" fillId="0" borderId="0" applyFont="0" applyFill="0" applyBorder="0" applyAlignment="0" applyProtection="0"/>
    <xf numFmtId="17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244" fontId="6" fillId="0" borderId="0" applyFont="0" applyFill="0" applyBorder="0" applyAlignment="0" applyProtection="0"/>
    <xf numFmtId="222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4" fontId="2" fillId="0" borderId="0" applyFont="0" applyFill="0" applyBorder="0" applyAlignment="0" applyProtection="0"/>
    <xf numFmtId="253" fontId="6" fillId="0" borderId="0" applyFont="0" applyFill="0" applyBorder="0" applyAlignment="0" applyProtection="0"/>
    <xf numFmtId="249" fontId="6" fillId="0" borderId="0" applyFill="0" applyBorder="0" applyAlignment="0"/>
    <xf numFmtId="250" fontId="6" fillId="0" borderId="0" applyFill="0" applyBorder="0" applyAlignment="0"/>
    <xf numFmtId="249" fontId="6" fillId="0" borderId="0" applyFill="0" applyBorder="0" applyAlignment="0"/>
    <xf numFmtId="248" fontId="6" fillId="0" borderId="0" applyFill="0" applyBorder="0" applyAlignment="0"/>
    <xf numFmtId="250" fontId="6" fillId="0" borderId="0" applyFill="0" applyBorder="0" applyAlignment="0"/>
    <xf numFmtId="4" fontId="75" fillId="0" borderId="0">
      <alignment horizontal="right"/>
    </xf>
    <xf numFmtId="4" fontId="81" fillId="0" borderId="0">
      <alignment horizontal="right"/>
    </xf>
    <xf numFmtId="0" fontId="82" fillId="0" borderId="0">
      <alignment horizontal="left"/>
    </xf>
    <xf numFmtId="38" fontId="5" fillId="0" borderId="8"/>
    <xf numFmtId="225" fontId="5" fillId="0" borderId="0" applyFont="0" applyFill="0" applyBorder="0" applyAlignment="0" applyProtection="0"/>
    <xf numFmtId="226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49" fontId="70" fillId="0" borderId="0" applyFill="0" applyBorder="0" applyAlignment="0"/>
    <xf numFmtId="253" fontId="6" fillId="0" borderId="0" applyFill="0" applyBorder="0" applyAlignment="0"/>
    <xf numFmtId="250" fontId="6" fillId="0" borderId="0" applyFill="0" applyBorder="0" applyAlignment="0"/>
    <xf numFmtId="0" fontId="34" fillId="0" borderId="0" applyFill="0" applyBorder="0" applyProtection="0">
      <alignment horizontal="left" vertical="top"/>
    </xf>
    <xf numFmtId="228" fontId="5" fillId="0" borderId="0" applyFont="0" applyFill="0" applyBorder="0" applyAlignment="0" applyProtection="0"/>
    <xf numFmtId="229" fontId="5" fillId="0" borderId="0" applyFont="0" applyFill="0" applyBorder="0" applyAlignment="0" applyProtection="0"/>
    <xf numFmtId="230" fontId="5" fillId="0" borderId="0" applyFont="0" applyFill="0" applyBorder="0" applyAlignment="0" applyProtection="0"/>
    <xf numFmtId="0" fontId="83" fillId="0" borderId="0">
      <alignment horizontal="center"/>
    </xf>
    <xf numFmtId="25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0" fontId="4" fillId="17" borderId="0">
      <alignment horizont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44" fillId="24" borderId="9" applyNumberFormat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25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3" fillId="0" borderId="0"/>
    <xf numFmtId="0" fontId="6" fillId="26" borderId="10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46" fillId="0" borderId="11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6" fillId="0" borderId="12"/>
    <xf numFmtId="0" fontId="48" fillId="27" borderId="13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50" fillId="0" borderId="14" applyNumberFormat="0" applyFill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3" fontId="16" fillId="0" borderId="18" applyFill="0" applyProtection="0">
      <protection locked="0"/>
    </xf>
    <xf numFmtId="0" fontId="54" fillId="27" borderId="1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6" fontId="6" fillId="0" borderId="0" applyFont="0" applyFill="0" applyBorder="0" applyAlignment="0" applyProtection="0"/>
    <xf numFmtId="0" fontId="56" fillId="8" borderId="13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57" fillId="5" borderId="0" applyNumberFormat="0" applyBorder="0" applyAlignment="0" applyProtection="0">
      <alignment vertical="center"/>
    </xf>
    <xf numFmtId="0" fontId="35" fillId="0" borderId="0"/>
    <xf numFmtId="0" fontId="12" fillId="0" borderId="0" applyFont="0" applyFill="0" applyBorder="0" applyAlignment="0" applyProtection="0"/>
    <xf numFmtId="0" fontId="48" fillId="28" borderId="13" applyNumberFormat="0" applyAlignment="0" applyProtection="0">
      <alignment vertical="center"/>
    </xf>
    <xf numFmtId="0" fontId="33" fillId="0" borderId="0"/>
    <xf numFmtId="0" fontId="68" fillId="0" borderId="0" applyNumberFormat="0" applyFill="0" applyBorder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33" fillId="0" borderId="0"/>
    <xf numFmtId="0" fontId="6" fillId="0" borderId="0" applyFill="0"/>
    <xf numFmtId="0" fontId="42" fillId="2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20" fillId="0" borderId="0"/>
    <xf numFmtId="0" fontId="6" fillId="0" borderId="0"/>
    <xf numFmtId="0" fontId="6" fillId="0" borderId="0"/>
  </cellStyleXfs>
  <cellXfs count="139">
    <xf numFmtId="0" fontId="0" fillId="0" borderId="0" xfId="0"/>
    <xf numFmtId="176" fontId="2" fillId="0" borderId="0" xfId="427" applyFont="1" applyFill="1" applyBorder="1"/>
    <xf numFmtId="0" fontId="24" fillId="0" borderId="0" xfId="0" applyFont="1"/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3" fillId="29" borderId="20" xfId="0" applyFont="1" applyFill="1" applyBorder="1" applyAlignment="1">
      <alignment horizontal="left" vertical="center"/>
    </xf>
    <xf numFmtId="0" fontId="3" fillId="29" borderId="0" xfId="0" applyFont="1" applyFill="1" applyBorder="1" applyAlignment="1">
      <alignment horizontal="left" vertical="center"/>
    </xf>
    <xf numFmtId="0" fontId="22" fillId="29" borderId="20" xfId="0" applyFont="1" applyFill="1" applyBorder="1" applyAlignment="1">
      <alignment horizontal="left" vertical="center"/>
    </xf>
    <xf numFmtId="0" fontId="36" fillId="0" borderId="0" xfId="0" applyFont="1" applyFill="1" applyBorder="1"/>
    <xf numFmtId="0" fontId="37" fillId="0" borderId="0" xfId="339" applyFont="1" applyFill="1" applyAlignment="1">
      <alignment vertical="center"/>
    </xf>
    <xf numFmtId="0" fontId="40" fillId="0" borderId="0" xfId="0" applyFont="1" applyFill="1" applyBorder="1"/>
    <xf numFmtId="231" fontId="39" fillId="0" borderId="5" xfId="340" applyNumberFormat="1" applyFont="1" applyFill="1" applyBorder="1" applyAlignment="1" applyProtection="1">
      <alignment vertical="center"/>
    </xf>
    <xf numFmtId="0" fontId="40" fillId="0" borderId="5" xfId="342" applyFont="1" applyFill="1" applyBorder="1" applyAlignment="1">
      <alignment vertical="center"/>
    </xf>
    <xf numFmtId="0" fontId="22" fillId="29" borderId="0" xfId="0" applyFont="1" applyFill="1" applyBorder="1" applyAlignment="1">
      <alignment horizontal="left" vertical="center"/>
    </xf>
    <xf numFmtId="0" fontId="3" fillId="29" borderId="21" xfId="0" applyFont="1" applyFill="1" applyBorder="1" applyAlignment="1">
      <alignment horizontal="left" vertical="center"/>
    </xf>
    <xf numFmtId="0" fontId="22" fillId="29" borderId="21" xfId="0" applyFont="1" applyFill="1" applyBorder="1" applyAlignment="1">
      <alignment horizontal="left" vertical="center"/>
    </xf>
    <xf numFmtId="0" fontId="38" fillId="30" borderId="0" xfId="339" applyFont="1" applyFill="1" applyAlignment="1">
      <alignment vertical="center"/>
    </xf>
    <xf numFmtId="0" fontId="38" fillId="30" borderId="0" xfId="339" applyFont="1" applyFill="1" applyBorder="1" applyAlignment="1">
      <alignment vertical="center"/>
    </xf>
    <xf numFmtId="0" fontId="58" fillId="30" borderId="0" xfId="339" applyFont="1" applyFill="1" applyAlignment="1">
      <alignment vertical="center"/>
    </xf>
    <xf numFmtId="0" fontId="6" fillId="0" borderId="0" xfId="447"/>
    <xf numFmtId="38" fontId="19" fillId="0" borderId="0" xfId="447" applyNumberFormat="1" applyFont="1" applyFill="1" applyBorder="1" applyAlignment="1">
      <alignment vertical="center"/>
    </xf>
    <xf numFmtId="38" fontId="23" fillId="0" borderId="0" xfId="447" applyNumberFormat="1" applyFont="1" applyFill="1" applyBorder="1" applyAlignment="1">
      <alignment vertical="center"/>
    </xf>
    <xf numFmtId="0" fontId="38" fillId="31" borderId="0" xfId="339" applyFont="1" applyFill="1" applyAlignment="1">
      <alignment vertical="center"/>
    </xf>
    <xf numFmtId="0" fontId="38" fillId="31" borderId="0" xfId="339" applyFont="1" applyFill="1" applyBorder="1" applyAlignment="1">
      <alignment vertical="center"/>
    </xf>
    <xf numFmtId="231" fontId="84" fillId="0" borderId="5" xfId="340" applyNumberFormat="1" applyFont="1" applyFill="1" applyBorder="1" applyAlignment="1" applyProtection="1">
      <alignment vertical="center"/>
    </xf>
    <xf numFmtId="38" fontId="23" fillId="0" borderId="6" xfId="447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176" fontId="8" fillId="0" borderId="22" xfId="427" applyFont="1" applyFill="1" applyBorder="1" applyAlignment="1">
      <alignment horizontal="right" vertical="center"/>
    </xf>
    <xf numFmtId="256" fontId="8" fillId="0" borderId="23" xfId="427" applyNumberFormat="1" applyFont="1" applyFill="1" applyBorder="1" applyAlignment="1">
      <alignment horizontal="right" vertical="center"/>
    </xf>
    <xf numFmtId="0" fontId="86" fillId="0" borderId="0" xfId="0" applyFont="1"/>
    <xf numFmtId="0" fontId="8" fillId="0" borderId="0" xfId="0" applyFont="1" applyFill="1" applyBorder="1"/>
    <xf numFmtId="0" fontId="8" fillId="0" borderId="23" xfId="0" applyFont="1" applyFill="1" applyBorder="1" applyAlignment="1">
      <alignment horizontal="left" vertical="center"/>
    </xf>
    <xf numFmtId="0" fontId="85" fillId="32" borderId="22" xfId="0" applyFont="1" applyFill="1" applyBorder="1" applyAlignment="1">
      <alignment vertical="center"/>
    </xf>
    <xf numFmtId="176" fontId="8" fillId="0" borderId="24" xfId="427" applyFont="1" applyFill="1" applyBorder="1" applyAlignment="1">
      <alignment vertical="center"/>
    </xf>
    <xf numFmtId="176" fontId="88" fillId="33" borderId="5" xfId="0" applyNumberFormat="1" applyFont="1" applyFill="1" applyBorder="1" applyAlignment="1">
      <alignment vertical="center"/>
    </xf>
    <xf numFmtId="176" fontId="8" fillId="0" borderId="0" xfId="427" applyFont="1" applyFill="1" applyBorder="1"/>
    <xf numFmtId="176" fontId="87" fillId="0" borderId="0" xfId="427" applyFont="1" applyFill="1" applyBorder="1"/>
    <xf numFmtId="176" fontId="87" fillId="0" borderId="0" xfId="427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87" fillId="0" borderId="25" xfId="0" applyFont="1" applyFill="1" applyBorder="1" applyAlignment="1">
      <alignment vertical="center"/>
    </xf>
    <xf numFmtId="178" fontId="8" fillId="0" borderId="0" xfId="427" applyNumberFormat="1" applyFont="1" applyFill="1" applyBorder="1" applyAlignment="1">
      <alignment vertical="center"/>
    </xf>
    <xf numFmtId="0" fontId="87" fillId="0" borderId="0" xfId="0" applyFont="1" applyFill="1" applyBorder="1" applyAlignment="1">
      <alignment vertical="center"/>
    </xf>
    <xf numFmtId="0" fontId="8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76" fontId="8" fillId="0" borderId="23" xfId="427" applyFont="1" applyFill="1" applyBorder="1" applyAlignment="1">
      <alignment horizontal="center"/>
    </xf>
    <xf numFmtId="10" fontId="8" fillId="0" borderId="23" xfId="417" applyNumberFormat="1" applyFont="1" applyFill="1" applyBorder="1" applyAlignment="1">
      <alignment horizontal="center"/>
    </xf>
    <xf numFmtId="10" fontId="8" fillId="0" borderId="23" xfId="417" applyNumberFormat="1" applyFont="1" applyFill="1" applyBorder="1"/>
    <xf numFmtId="176" fontId="8" fillId="0" borderId="26" xfId="427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6" xfId="0" applyFont="1" applyFill="1" applyBorder="1"/>
    <xf numFmtId="176" fontId="8" fillId="0" borderId="26" xfId="427" applyFont="1" applyFill="1" applyBorder="1"/>
    <xf numFmtId="10" fontId="85" fillId="0" borderId="27" xfId="0" applyNumberFormat="1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left" vertical="center"/>
    </xf>
    <xf numFmtId="38" fontId="23" fillId="0" borderId="0" xfId="341" applyNumberFormat="1" applyFont="1" applyFill="1" applyBorder="1" applyAlignment="1">
      <alignment vertical="center"/>
    </xf>
    <xf numFmtId="233" fontId="19" fillId="0" borderId="0" xfId="341" applyNumberFormat="1" applyFont="1" applyFill="1" applyBorder="1" applyAlignment="1">
      <alignment vertical="center"/>
    </xf>
    <xf numFmtId="234" fontId="19" fillId="0" borderId="0" xfId="341" applyNumberFormat="1" applyFont="1" applyFill="1" applyBorder="1" applyAlignment="1">
      <alignment vertical="center"/>
    </xf>
    <xf numFmtId="10" fontId="85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4" fontId="8" fillId="0" borderId="0" xfId="427" applyNumberFormat="1" applyFont="1" applyFill="1" applyBorder="1" applyAlignment="1">
      <alignment horizontal="center" vertical="center"/>
    </xf>
    <xf numFmtId="10" fontId="8" fillId="0" borderId="28" xfId="417" applyNumberFormat="1" applyFont="1" applyFill="1" applyBorder="1"/>
    <xf numFmtId="176" fontId="8" fillId="0" borderId="0" xfId="427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6" fontId="90" fillId="0" borderId="0" xfId="427" applyFont="1" applyFill="1" applyBorder="1"/>
    <xf numFmtId="176" fontId="8" fillId="34" borderId="23" xfId="427" applyFont="1" applyFill="1" applyBorder="1" applyAlignment="1">
      <alignment horizontal="center"/>
    </xf>
    <xf numFmtId="176" fontId="8" fillId="34" borderId="28" xfId="427" applyFont="1" applyFill="1" applyBorder="1" applyAlignment="1">
      <alignment horizontal="center"/>
    </xf>
    <xf numFmtId="0" fontId="91" fillId="0" borderId="0" xfId="0" applyFont="1"/>
    <xf numFmtId="14" fontId="59" fillId="0" borderId="5" xfId="340" applyNumberFormat="1" applyFont="1" applyFill="1" applyBorder="1" applyAlignment="1" applyProtection="1">
      <alignment vertical="center"/>
    </xf>
    <xf numFmtId="0" fontId="21" fillId="0" borderId="0" xfId="447" applyFont="1"/>
    <xf numFmtId="38" fontId="20" fillId="0" borderId="0" xfId="447" applyNumberFormat="1" applyFont="1" applyFill="1" applyBorder="1" applyAlignment="1">
      <alignment vertical="center"/>
    </xf>
    <xf numFmtId="9" fontId="20" fillId="34" borderId="0" xfId="417" applyFont="1" applyFill="1" applyBorder="1" applyAlignment="1">
      <alignment horizontal="left" vertical="center"/>
    </xf>
    <xf numFmtId="38" fontId="5" fillId="34" borderId="0" xfId="447" applyNumberFormat="1" applyFont="1" applyFill="1" applyBorder="1" applyAlignment="1">
      <alignment vertical="center"/>
    </xf>
    <xf numFmtId="38" fontId="5" fillId="0" borderId="0" xfId="447" applyNumberFormat="1" applyFont="1" applyFill="1" applyBorder="1" applyAlignment="1">
      <alignment vertical="center"/>
    </xf>
    <xf numFmtId="0" fontId="92" fillId="0" borderId="0" xfId="0" applyFont="1"/>
    <xf numFmtId="38" fontId="20" fillId="0" borderId="6" xfId="447" applyNumberFormat="1" applyFont="1" applyFill="1" applyBorder="1" applyAlignment="1">
      <alignment vertical="center"/>
    </xf>
    <xf numFmtId="9" fontId="5" fillId="34" borderId="0" xfId="417" applyFont="1" applyFill="1" applyBorder="1" applyAlignment="1">
      <alignment horizontal="left" vertical="center"/>
    </xf>
    <xf numFmtId="0" fontId="21" fillId="0" borderId="0" xfId="447" applyFont="1" applyFill="1"/>
    <xf numFmtId="9" fontId="5" fillId="0" borderId="0" xfId="417" applyFont="1" applyFill="1" applyBorder="1" applyAlignment="1">
      <alignment horizontal="left" vertical="center"/>
    </xf>
    <xf numFmtId="0" fontId="92" fillId="0" borderId="0" xfId="0" applyFont="1" applyFill="1"/>
    <xf numFmtId="0" fontId="93" fillId="0" borderId="0" xfId="0" applyFont="1"/>
    <xf numFmtId="38" fontId="94" fillId="0" borderId="6" xfId="447" applyNumberFormat="1" applyFont="1" applyFill="1" applyBorder="1" applyAlignment="1">
      <alignment horizontal="center" vertical="center"/>
    </xf>
    <xf numFmtId="0" fontId="95" fillId="0" borderId="0" xfId="447" applyFont="1"/>
    <xf numFmtId="38" fontId="75" fillId="0" borderId="0" xfId="447" applyNumberFormat="1" applyFont="1" applyFill="1" applyBorder="1" applyAlignment="1">
      <alignment vertical="center"/>
    </xf>
    <xf numFmtId="0" fontId="96" fillId="0" borderId="0" xfId="0" applyFont="1"/>
    <xf numFmtId="38" fontId="94" fillId="0" borderId="6" xfId="447" applyNumberFormat="1" applyFont="1" applyFill="1" applyBorder="1" applyAlignment="1">
      <alignment vertical="center"/>
    </xf>
    <xf numFmtId="38" fontId="94" fillId="0" borderId="6" xfId="341" applyNumberFormat="1" applyFont="1" applyFill="1" applyBorder="1" applyAlignment="1">
      <alignment horizontal="right" vertical="center"/>
    </xf>
    <xf numFmtId="38" fontId="94" fillId="0" borderId="6" xfId="447" applyNumberFormat="1" applyFont="1" applyFill="1" applyBorder="1" applyAlignment="1">
      <alignment horizontal="right" vertical="center"/>
    </xf>
    <xf numFmtId="0" fontId="96" fillId="0" borderId="6" xfId="0" applyFont="1" applyBorder="1"/>
    <xf numFmtId="232" fontId="75" fillId="0" borderId="6" xfId="341" applyNumberFormat="1" applyFont="1" applyFill="1" applyBorder="1" applyAlignment="1">
      <alignment horizontal="left" vertical="center"/>
    </xf>
    <xf numFmtId="233" fontId="75" fillId="0" borderId="6" xfId="341" applyNumberFormat="1" applyFont="1" applyFill="1" applyBorder="1" applyAlignment="1">
      <alignment vertical="center"/>
    </xf>
    <xf numFmtId="234" fontId="75" fillId="34" borderId="6" xfId="341" applyNumberFormat="1" applyFont="1" applyFill="1" applyBorder="1" applyAlignment="1">
      <alignment vertical="center"/>
    </xf>
    <xf numFmtId="38" fontId="75" fillId="0" borderId="6" xfId="447" applyNumberFormat="1" applyFont="1" applyFill="1" applyBorder="1" applyAlignment="1">
      <alignment vertical="center"/>
    </xf>
    <xf numFmtId="38" fontId="75" fillId="34" borderId="6" xfId="447" applyNumberFormat="1" applyFont="1" applyFill="1" applyBorder="1" applyAlignment="1">
      <alignment vertical="center"/>
    </xf>
    <xf numFmtId="38" fontId="94" fillId="34" borderId="6" xfId="447" applyNumberFormat="1" applyFont="1" applyFill="1" applyBorder="1" applyAlignment="1">
      <alignment vertical="center"/>
    </xf>
    <xf numFmtId="232" fontId="75" fillId="0" borderId="6" xfId="341" applyNumberFormat="1" applyFont="1" applyFill="1" applyBorder="1" applyAlignment="1">
      <alignment vertical="center"/>
    </xf>
    <xf numFmtId="234" fontId="75" fillId="0" borderId="6" xfId="341" applyNumberFormat="1" applyFont="1" applyFill="1" applyBorder="1" applyAlignment="1">
      <alignment vertical="center"/>
    </xf>
    <xf numFmtId="38" fontId="94" fillId="0" borderId="29" xfId="341" applyNumberFormat="1" applyFont="1" applyFill="1" applyBorder="1" applyAlignment="1">
      <alignment vertical="center"/>
    </xf>
    <xf numFmtId="233" fontId="75" fillId="0" borderId="29" xfId="341" applyNumberFormat="1" applyFont="1" applyFill="1" applyBorder="1" applyAlignment="1">
      <alignment vertical="center"/>
    </xf>
    <xf numFmtId="234" fontId="75" fillId="0" borderId="29" xfId="341" applyNumberFormat="1" applyFont="1" applyFill="1" applyBorder="1" applyAlignment="1">
      <alignment vertical="center"/>
    </xf>
    <xf numFmtId="0" fontId="97" fillId="0" borderId="22" xfId="0" applyFont="1" applyFill="1" applyBorder="1" applyAlignment="1">
      <alignment horizontal="left" vertical="center"/>
    </xf>
    <xf numFmtId="176" fontId="97" fillId="32" borderId="22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23" fillId="0" borderId="30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right"/>
    </xf>
    <xf numFmtId="0" fontId="1" fillId="0" borderId="24" xfId="0" applyFont="1" applyFill="1" applyBorder="1" applyAlignment="1">
      <alignment vertical="center"/>
    </xf>
    <xf numFmtId="9" fontId="1" fillId="34" borderId="2" xfId="0" applyNumberFormat="1" applyFont="1" applyFill="1" applyBorder="1" applyAlignment="1">
      <alignment horizontal="left"/>
    </xf>
    <xf numFmtId="176" fontId="1" fillId="0" borderId="31" xfId="427" applyFont="1" applyFill="1" applyBorder="1" applyAlignment="1"/>
    <xf numFmtId="0" fontId="1" fillId="0" borderId="6" xfId="0" applyFont="1" applyFill="1" applyBorder="1" applyAlignment="1">
      <alignment horizontal="right"/>
    </xf>
    <xf numFmtId="180" fontId="1" fillId="0" borderId="6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0" xfId="427" applyFont="1" applyFill="1" applyBorder="1"/>
    <xf numFmtId="176" fontId="1" fillId="0" borderId="0" xfId="427" applyFont="1" applyFill="1" applyBorder="1"/>
    <xf numFmtId="10" fontId="97" fillId="34" borderId="22" xfId="0" applyNumberFormat="1" applyFont="1" applyFill="1" applyBorder="1" applyAlignment="1">
      <alignment horizontal="left" vertical="center"/>
    </xf>
    <xf numFmtId="10" fontId="97" fillId="34" borderId="27" xfId="0" applyNumberFormat="1" applyFont="1" applyFill="1" applyBorder="1" applyAlignment="1">
      <alignment horizontal="left" vertical="center"/>
    </xf>
    <xf numFmtId="0" fontId="1" fillId="0" borderId="32" xfId="0" applyFont="1" applyFill="1" applyBorder="1"/>
    <xf numFmtId="176" fontId="98" fillId="34" borderId="8" xfId="427" applyFont="1" applyFill="1" applyBorder="1" applyAlignment="1">
      <alignment horizontal="left"/>
    </xf>
    <xf numFmtId="0" fontId="98" fillId="0" borderId="33" xfId="0" applyFont="1" applyFill="1" applyBorder="1" applyAlignment="1">
      <alignment horizontal="right"/>
    </xf>
    <xf numFmtId="0" fontId="1" fillId="0" borderId="34" xfId="0" applyFont="1" applyFill="1" applyBorder="1"/>
    <xf numFmtId="176" fontId="98" fillId="34" borderId="0" xfId="427" applyFont="1" applyFill="1" applyBorder="1" applyAlignment="1">
      <alignment horizontal="left"/>
    </xf>
    <xf numFmtId="0" fontId="98" fillId="0" borderId="7" xfId="0" applyFont="1" applyFill="1" applyBorder="1" applyAlignment="1">
      <alignment horizontal="right"/>
    </xf>
    <xf numFmtId="0" fontId="1" fillId="0" borderId="18" xfId="0" applyFont="1" applyFill="1" applyBorder="1"/>
    <xf numFmtId="176" fontId="98" fillId="34" borderId="1" xfId="427" applyFont="1" applyFill="1" applyBorder="1" applyAlignment="1">
      <alignment horizontal="left"/>
    </xf>
    <xf numFmtId="0" fontId="98" fillId="0" borderId="35" xfId="0" applyFont="1" applyFill="1" applyBorder="1" applyAlignment="1">
      <alignment horizontal="right"/>
    </xf>
    <xf numFmtId="9" fontId="97" fillId="0" borderId="22" xfId="0" applyNumberFormat="1" applyFont="1" applyFill="1" applyBorder="1" applyAlignment="1">
      <alignment horizontal="left" vertical="center"/>
    </xf>
    <xf numFmtId="10" fontId="97" fillId="0" borderId="22" xfId="0" applyNumberFormat="1" applyFont="1" applyFill="1" applyBorder="1" applyAlignment="1">
      <alignment horizontal="left" vertical="center"/>
    </xf>
    <xf numFmtId="176" fontId="1" fillId="0" borderId="23" xfId="427" applyFont="1" applyFill="1" applyBorder="1"/>
    <xf numFmtId="9" fontId="20" fillId="0" borderId="0" xfId="417" applyFont="1" applyFill="1" applyBorder="1" applyAlignment="1">
      <alignment horizontal="left" vertical="center"/>
    </xf>
    <xf numFmtId="0" fontId="101" fillId="34" borderId="0" xfId="0" applyFont="1" applyFill="1" applyAlignment="1">
      <alignment horizontal="left"/>
    </xf>
    <xf numFmtId="40" fontId="5" fillId="0" borderId="6" xfId="447" applyNumberFormat="1" applyFont="1" applyFill="1" applyBorder="1" applyAlignment="1">
      <alignment horizontal="center" vertical="center"/>
    </xf>
    <xf numFmtId="9" fontId="5" fillId="0" borderId="6" xfId="417" applyFont="1" applyFill="1" applyBorder="1" applyAlignment="1">
      <alignment horizontal="center" vertical="center"/>
    </xf>
    <xf numFmtId="234" fontId="5" fillId="34" borderId="6" xfId="447" applyNumberFormat="1" applyFont="1" applyFill="1" applyBorder="1" applyAlignment="1">
      <alignment vertical="center"/>
    </xf>
    <xf numFmtId="0" fontId="102" fillId="0" borderId="0" xfId="0" applyFont="1" applyFill="1" applyBorder="1" applyAlignment="1">
      <alignment vertical="center"/>
    </xf>
    <xf numFmtId="38" fontId="75" fillId="35" borderId="6" xfId="447" applyNumberFormat="1" applyFont="1" applyFill="1" applyBorder="1" applyAlignment="1">
      <alignment vertical="center"/>
    </xf>
    <xf numFmtId="176" fontId="8" fillId="0" borderId="27" xfId="427" applyNumberFormat="1" applyFont="1" applyFill="1" applyBorder="1" applyAlignment="1">
      <alignment horizontal="center" vertical="center"/>
    </xf>
    <xf numFmtId="176" fontId="8" fillId="0" borderId="22" xfId="427" applyFont="1" applyFill="1" applyBorder="1" applyAlignment="1">
      <alignment horizontal="center" vertical="center"/>
    </xf>
    <xf numFmtId="176" fontId="8" fillId="0" borderId="27" xfId="427" applyFont="1" applyFill="1" applyBorder="1" applyAlignment="1">
      <alignment horizontal="center" vertical="center"/>
    </xf>
    <xf numFmtId="176" fontId="8" fillId="0" borderId="22" xfId="427" applyNumberFormat="1" applyFont="1" applyFill="1" applyBorder="1" applyAlignment="1">
      <alignment horizontal="center" vertical="center"/>
    </xf>
    <xf numFmtId="38" fontId="94" fillId="0" borderId="36" xfId="447" applyNumberFormat="1" applyFont="1" applyFill="1" applyBorder="1" applyAlignment="1">
      <alignment horizontal="center" vertical="center"/>
    </xf>
    <xf numFmtId="38" fontId="94" fillId="0" borderId="31" xfId="447" applyNumberFormat="1" applyFont="1" applyFill="1" applyBorder="1" applyAlignment="1">
      <alignment horizontal="center" vertical="center"/>
    </xf>
  </cellXfs>
  <cellStyles count="473">
    <cellStyle name="_xffff__x0005__xffff_" xfId="1" xr:uid="{00000000-0005-0000-0000-000000000000}"/>
    <cellStyle name="-" xfId="2" xr:uid="{00000000-0005-0000-0000-000001000000}"/>
    <cellStyle name="? BP" xfId="3" xr:uid="{00000000-0005-0000-0000-000002000000}"/>
    <cellStyle name="? JY" xfId="4" xr:uid="{00000000-0005-0000-0000-000003000000}"/>
    <cellStyle name="?_x0005_?" xfId="5" xr:uid="{00000000-0005-0000-0000-000004000000}"/>
    <cellStyle name="?? [0.00]_laroux" xfId="6" xr:uid="{00000000-0005-0000-0000-000005000000}"/>
    <cellStyle name="?? [0]_VERA" xfId="7" xr:uid="{00000000-0005-0000-0000-000006000000}"/>
    <cellStyle name="????" xfId="8" xr:uid="{00000000-0005-0000-0000-000007000000}"/>
    <cellStyle name="???? [0.00]_AM-PM Budget 01Himeji" xfId="9" xr:uid="{00000000-0005-0000-0000-000008000000}"/>
    <cellStyle name="???????" xfId="10" xr:uid="{00000000-0005-0000-0000-000009000000}"/>
    <cellStyle name="????????????" xfId="11" xr:uid="{00000000-0005-0000-0000-00000A000000}"/>
    <cellStyle name="?????_VERA" xfId="12" xr:uid="{00000000-0005-0000-0000-00000B000000}"/>
    <cellStyle name="????_AM-PM Budget 01Himeji" xfId="13" xr:uid="{00000000-0005-0000-0000-00000C000000}"/>
    <cellStyle name="??_#01 Akaska1" xfId="14" xr:uid="{00000000-0005-0000-0000-00000D000000}"/>
    <cellStyle name="?・???? [0.00]_CF(5yrs)" xfId="15" xr:uid="{00000000-0005-0000-0000-00000E000000}"/>
    <cellStyle name="?・a??e [0.00]_Book2" xfId="16" xr:uid="{00000000-0005-0000-0000-00000F000000}"/>
    <cellStyle name="?・a??e_Book2]_" xfId="17" xr:uid="{00000000-0005-0000-0000-000010000000}"/>
    <cellStyle name="?…??・?? [0.00]_CF(5yrs)" xfId="18" xr:uid="{00000000-0005-0000-0000-000011000000}"/>
    <cellStyle name="?…?a唇?e [0.00]_Book2" xfId="19" xr:uid="{00000000-0005-0000-0000-000012000000}"/>
    <cellStyle name="?…?a唇?e_Book2]_" xfId="20" xr:uid="{00000000-0005-0000-0000-000013000000}"/>
    <cellStyle name="?W?_?f??^ (2)\?" xfId="21" xr:uid="{00000000-0005-0000-0000-000014000000}"/>
    <cellStyle name="?W準_?f?o‘O‰n香EAL_B" xfId="22" xr:uid="{00000000-0005-0000-0000-000015000000}"/>
    <cellStyle name="_?????(???)" xfId="23" xr:uid="{00000000-0005-0000-0000-000016000000}"/>
    <cellStyle name="_??????   ??" xfId="24" xr:uid="{00000000-0005-0000-0000-000017000000}"/>
    <cellStyle name="_??????   ????" xfId="25" xr:uid="{00000000-0005-0000-0000-000018000000}"/>
    <cellStyle name="_??????   ????_1" xfId="26" xr:uid="{00000000-0005-0000-0000-000019000000}"/>
    <cellStyle name="_??????   ????_2" xfId="27" xr:uid="{00000000-0005-0000-0000-00001A000000}"/>
    <cellStyle name="_??????   ????_3" xfId="28" xr:uid="{00000000-0005-0000-0000-00001B000000}"/>
    <cellStyle name="_??????   ??_1" xfId="29" xr:uid="{00000000-0005-0000-0000-00001C000000}"/>
    <cellStyle name="_??????   ??_2" xfId="30" xr:uid="{00000000-0005-0000-0000-00001D000000}"/>
    <cellStyle name="_??????   ??_3" xfId="31" xr:uid="{00000000-0005-0000-0000-00001E000000}"/>
    <cellStyle name="_????????.xls ??? 175" xfId="32" xr:uid="{00000000-0005-0000-0000-00001F000000}"/>
    <cellStyle name="_????????.xls ??? 175_1" xfId="33" xr:uid="{00000000-0005-0000-0000-000020000000}"/>
    <cellStyle name="_????????.xls ??? 175_2" xfId="34" xr:uid="{00000000-0005-0000-0000-000021000000}"/>
    <cellStyle name="_????????.xls ??? 175_3" xfId="35" xr:uid="{00000000-0005-0000-0000-000022000000}"/>
    <cellStyle name="_????????.xls ??? 176" xfId="36" xr:uid="{00000000-0005-0000-0000-000023000000}"/>
    <cellStyle name="_????????.xls ??? 176_1" xfId="37" xr:uid="{00000000-0005-0000-0000-000024000000}"/>
    <cellStyle name="_????????.xls ??? 176_2" xfId="38" xr:uid="{00000000-0005-0000-0000-000025000000}"/>
    <cellStyle name="_????????.xls ??? 176_3" xfId="39" xr:uid="{00000000-0005-0000-0000-000026000000}"/>
    <cellStyle name="_????????.xls ??? 3" xfId="40" xr:uid="{00000000-0005-0000-0000-000027000000}"/>
    <cellStyle name="_????????.xls ??? 3_1" xfId="41" xr:uid="{00000000-0005-0000-0000-000028000000}"/>
    <cellStyle name="_????????.xls ??? 3_2" xfId="42" xr:uid="{00000000-0005-0000-0000-000029000000}"/>
    <cellStyle name="_????????.xls ??? 3_3" xfId="43" xr:uid="{00000000-0005-0000-0000-00002A000000}"/>
    <cellStyle name="_????????.xls ??? 4" xfId="44" xr:uid="{00000000-0005-0000-0000-00002B000000}"/>
    <cellStyle name="_????????.xls ??? 4_1" xfId="45" xr:uid="{00000000-0005-0000-0000-00002C000000}"/>
    <cellStyle name="_????????.xls ??? 4_2" xfId="46" xr:uid="{00000000-0005-0000-0000-00002D000000}"/>
    <cellStyle name="_????????.xls ??? 4_3" xfId="47" xr:uid="{00000000-0005-0000-0000-00002E000000}"/>
    <cellStyle name="_?????????" xfId="48" xr:uid="{00000000-0005-0000-0000-00002F000000}"/>
    <cellStyle name="_??????????" xfId="49" xr:uid="{00000000-0005-0000-0000-000030000000}"/>
    <cellStyle name="_???????????" xfId="50" xr:uid="{00000000-0005-0000-0000-000031000000}"/>
    <cellStyle name="_?????????????" xfId="51" xr:uid="{00000000-0005-0000-0000-000032000000}"/>
    <cellStyle name="_?????????????.xls ??? 3" xfId="52" xr:uid="{00000000-0005-0000-0000-000033000000}"/>
    <cellStyle name="_?????????????.xls ??? 3_1" xfId="53" xr:uid="{00000000-0005-0000-0000-000034000000}"/>
    <cellStyle name="_?????????????.xls ??? 3_2" xfId="54" xr:uid="{00000000-0005-0000-0000-000035000000}"/>
    <cellStyle name="_?????????????.xls ??? 3_3" xfId="55" xr:uid="{00000000-0005-0000-0000-000036000000}"/>
    <cellStyle name="_?????????????.xls ??? 4" xfId="56" xr:uid="{00000000-0005-0000-0000-000037000000}"/>
    <cellStyle name="_?????????????.xls ??? 4_1" xfId="57" xr:uid="{00000000-0005-0000-0000-000038000000}"/>
    <cellStyle name="_?????????????.xls ??? 4_2" xfId="58" xr:uid="{00000000-0005-0000-0000-000039000000}"/>
    <cellStyle name="_?????????????.xls ??? 4_3" xfId="59" xr:uid="{00000000-0005-0000-0000-00003A000000}"/>
    <cellStyle name="_?????????????.xls ??? 8" xfId="60" xr:uid="{00000000-0005-0000-0000-00003B000000}"/>
    <cellStyle name="_?????????????.xls ??? 8_1" xfId="61" xr:uid="{00000000-0005-0000-0000-00003C000000}"/>
    <cellStyle name="_?????????????.xls ??? 8_2" xfId="62" xr:uid="{00000000-0005-0000-0000-00003D000000}"/>
    <cellStyle name="_?????????????.xls ??? 8_3" xfId="63" xr:uid="{00000000-0005-0000-0000-00003E000000}"/>
    <cellStyle name="_???????????????" xfId="64" xr:uid="{00000000-0005-0000-0000-00003F000000}"/>
    <cellStyle name="_???????????????_1" xfId="65" xr:uid="{00000000-0005-0000-0000-000040000000}"/>
    <cellStyle name="_???????????????_2" xfId="66" xr:uid="{00000000-0005-0000-0000-000041000000}"/>
    <cellStyle name="_???????????????_3" xfId="67" xr:uid="{00000000-0005-0000-0000-000042000000}"/>
    <cellStyle name="_?????????????_1" xfId="68" xr:uid="{00000000-0005-0000-0000-000043000000}"/>
    <cellStyle name="_?????????????_2" xfId="69" xr:uid="{00000000-0005-0000-0000-000044000000}"/>
    <cellStyle name="_?????????????_3" xfId="70" xr:uid="{00000000-0005-0000-0000-000045000000}"/>
    <cellStyle name="_???????????_1" xfId="71" xr:uid="{00000000-0005-0000-0000-000046000000}"/>
    <cellStyle name="_???????????_2" xfId="72" xr:uid="{00000000-0005-0000-0000-000047000000}"/>
    <cellStyle name="_???????????_3" xfId="73" xr:uid="{00000000-0005-0000-0000-000048000000}"/>
    <cellStyle name="_??????????_1" xfId="74" xr:uid="{00000000-0005-0000-0000-000049000000}"/>
    <cellStyle name="_??????????_2" xfId="75" xr:uid="{00000000-0005-0000-0000-00004A000000}"/>
    <cellStyle name="_??????????_3" xfId="76" xr:uid="{00000000-0005-0000-0000-00004B000000}"/>
    <cellStyle name="_?????????_1" xfId="77" xr:uid="{00000000-0005-0000-0000-00004C000000}"/>
    <cellStyle name="_?????????_2" xfId="78" xr:uid="{00000000-0005-0000-0000-00004D000000}"/>
    <cellStyle name="_?????????_3" xfId="79" xr:uid="{00000000-0005-0000-0000-00004E000000}"/>
    <cellStyle name="_?????A3.xls ??? 4" xfId="80" xr:uid="{00000000-0005-0000-0000-00004F000000}"/>
    <cellStyle name="_?????A3.xls ??? 4_1" xfId="81" xr:uid="{00000000-0005-0000-0000-000050000000}"/>
    <cellStyle name="_?????A3.xls ??? 4_2" xfId="82" xr:uid="{00000000-0005-0000-0000-000051000000}"/>
    <cellStyle name="_?????A3.xls ??? 4_3" xfId="83" xr:uid="{00000000-0005-0000-0000-000052000000}"/>
    <cellStyle name="_?????A3.xls ??? 5" xfId="84" xr:uid="{00000000-0005-0000-0000-000053000000}"/>
    <cellStyle name="_?????A3.xls ??? 5_1" xfId="85" xr:uid="{00000000-0005-0000-0000-000054000000}"/>
    <cellStyle name="_?????A3.xls ??? 5_2" xfId="86" xr:uid="{00000000-0005-0000-0000-000055000000}"/>
    <cellStyle name="_?????A3.xls ??? 5_3" xfId="87" xr:uid="{00000000-0005-0000-0000-000056000000}"/>
    <cellStyle name="_?????A3.xls ??? 9" xfId="88" xr:uid="{00000000-0005-0000-0000-000057000000}"/>
    <cellStyle name="_?????A3.xls ??? 9_1" xfId="89" xr:uid="{00000000-0005-0000-0000-000058000000}"/>
    <cellStyle name="_?????A3.xls ??? 9_2" xfId="90" xr:uid="{00000000-0005-0000-0000-000059000000}"/>
    <cellStyle name="_?????A3.xls ??? 9_3" xfId="91" xr:uid="{00000000-0005-0000-0000-00005A000000}"/>
    <cellStyle name="_???2-2" xfId="92" xr:uid="{00000000-0005-0000-0000-00005B000000}"/>
    <cellStyle name="_???2-2_1" xfId="93" xr:uid="{00000000-0005-0000-0000-00005C000000}"/>
    <cellStyle name="_???2-2_2" xfId="94" xr:uid="{00000000-0005-0000-0000-00005D000000}"/>
    <cellStyle name="_???2-2_3" xfId="95" xr:uid="{00000000-0005-0000-0000-00005E000000}"/>
    <cellStyle name="_1?????????" xfId="96" xr:uid="{00000000-0005-0000-0000-00005F000000}"/>
    <cellStyle name="_1?????????.xls ??? 16" xfId="97" xr:uid="{00000000-0005-0000-0000-000060000000}"/>
    <cellStyle name="_1?????????.xls ??? 16_1" xfId="98" xr:uid="{00000000-0005-0000-0000-000061000000}"/>
    <cellStyle name="_1?????????.xls ??? 16_2" xfId="99" xr:uid="{00000000-0005-0000-0000-000062000000}"/>
    <cellStyle name="_1?????????.xls ??? 16_3" xfId="100" xr:uid="{00000000-0005-0000-0000-000063000000}"/>
    <cellStyle name="_1?????????_1" xfId="101" xr:uid="{00000000-0005-0000-0000-000064000000}"/>
    <cellStyle name="_1?????????_2" xfId="102" xr:uid="{00000000-0005-0000-0000-000065000000}"/>
    <cellStyle name="_1?????????_3" xfId="103" xr:uid="{00000000-0005-0000-0000-000066000000}"/>
    <cellStyle name="_1表紙～ｺﾝｾﾌﾟﾄ" xfId="104" xr:uid="{00000000-0005-0000-0000-000067000000}"/>
    <cellStyle name="_1表紙～ｺﾝｾﾌﾟﾄ.xls グラフ 16" xfId="105" xr:uid="{00000000-0005-0000-0000-000068000000}"/>
    <cellStyle name="_1表紙～ｺﾝｾﾌﾟﾄ.xls グラフ 16_1" xfId="106" xr:uid="{00000000-0005-0000-0000-000069000000}"/>
    <cellStyle name="_1表紙～ｺﾝｾﾌﾟﾄ.xls グラフ 16_2" xfId="107" xr:uid="{00000000-0005-0000-0000-00006A000000}"/>
    <cellStyle name="_1表紙～ｺﾝｾﾌﾟﾄ.xls グラフ 16_3" xfId="108" xr:uid="{00000000-0005-0000-0000-00006B000000}"/>
    <cellStyle name="_1表紙～ｺﾝｾﾌﾟﾄ_1" xfId="109" xr:uid="{00000000-0005-0000-0000-00006C000000}"/>
    <cellStyle name="_1表紙～ｺﾝｾﾌﾟﾄ_2" xfId="110" xr:uid="{00000000-0005-0000-0000-00006D000000}"/>
    <cellStyle name="_1表紙～ｺﾝｾﾌﾟﾄ_3" xfId="111" xr:uid="{00000000-0005-0000-0000-00006E000000}"/>
    <cellStyle name="_２管理提案（目次）" xfId="112" xr:uid="{00000000-0005-0000-0000-00006F000000}"/>
    <cellStyle name="_２管理提案（目次）_1" xfId="113" xr:uid="{00000000-0005-0000-0000-000070000000}"/>
    <cellStyle name="_２管理提案（目次）_2" xfId="114" xr:uid="{00000000-0005-0000-0000-000071000000}"/>
    <cellStyle name="_２管理提案（目次）_3" xfId="115" xr:uid="{00000000-0005-0000-0000-000072000000}"/>
    <cellStyle name="_４管理提案（ｺﾝｾﾌﾟﾄ）" xfId="116" xr:uid="{00000000-0005-0000-0000-000073000000}"/>
    <cellStyle name="_４管理提案（ｺﾝｾﾌﾟﾄ）_1" xfId="117" xr:uid="{00000000-0005-0000-0000-000074000000}"/>
    <cellStyle name="_４管理提案（ｺﾝｾﾌﾟﾄ）_2" xfId="118" xr:uid="{00000000-0005-0000-0000-000075000000}"/>
    <cellStyle name="_４管理提案（ｺﾝｾﾌﾟﾄ）_3" xfId="119" xr:uid="{00000000-0005-0000-0000-000076000000}"/>
    <cellStyle name="_５管理提案（教育体制）" xfId="120" xr:uid="{00000000-0005-0000-0000-000077000000}"/>
    <cellStyle name="_５管理提案（教育体制）_1" xfId="121" xr:uid="{00000000-0005-0000-0000-000078000000}"/>
    <cellStyle name="_５管理提案（教育体制）_2" xfId="122" xr:uid="{00000000-0005-0000-0000-000079000000}"/>
    <cellStyle name="_５管理提案（教育体制）_3" xfId="123" xr:uid="{00000000-0005-0000-0000-00007A000000}"/>
    <cellStyle name="_６管理提案（年間計画）" xfId="124" xr:uid="{00000000-0005-0000-0000-00007B000000}"/>
    <cellStyle name="_６管理提案（年間計画）_1" xfId="125" xr:uid="{00000000-0005-0000-0000-00007C000000}"/>
    <cellStyle name="_６管理提案（年間計画）_2" xfId="126" xr:uid="{00000000-0005-0000-0000-00007D000000}"/>
    <cellStyle name="_６管理提案（年間計画）_3" xfId="127" xr:uid="{00000000-0005-0000-0000-00007E000000}"/>
    <cellStyle name="_７管理提案（ﾊﾞｯｸｱｯﾌﾟ）" xfId="128" xr:uid="{00000000-0005-0000-0000-00007F000000}"/>
    <cellStyle name="_７管理提案（ﾊﾞｯｸｱｯﾌﾟ）_1" xfId="129" xr:uid="{00000000-0005-0000-0000-000080000000}"/>
    <cellStyle name="_７管理提案（ﾊﾞｯｸｱｯﾌﾟ）_2" xfId="130" xr:uid="{00000000-0005-0000-0000-000081000000}"/>
    <cellStyle name="_７管理提案（ﾊﾞｯｸｱｯﾌﾟ）_3" xfId="131" xr:uid="{00000000-0005-0000-0000-000082000000}"/>
    <cellStyle name="_８管理提案（長期１）" xfId="132" xr:uid="{00000000-0005-0000-0000-000083000000}"/>
    <cellStyle name="_８管理提案（長期１）_1" xfId="133" xr:uid="{00000000-0005-0000-0000-000084000000}"/>
    <cellStyle name="_８管理提案（長期１）_2" xfId="134" xr:uid="{00000000-0005-0000-0000-000085000000}"/>
    <cellStyle name="_８管理提案（長期１）_3" xfId="135" xr:uid="{00000000-0005-0000-0000-000086000000}"/>
    <cellStyle name="_８管理提案(長期２)" xfId="136" xr:uid="{00000000-0005-0000-0000-000087000000}"/>
    <cellStyle name="_９管理提案（管理方式）" xfId="137" xr:uid="{00000000-0005-0000-0000-000088000000}"/>
    <cellStyle name="_９管理提案（管理方式）_1" xfId="138" xr:uid="{00000000-0005-0000-0000-000089000000}"/>
    <cellStyle name="_９管理提案（管理方式）_2" xfId="139" xr:uid="{00000000-0005-0000-0000-00008A000000}"/>
    <cellStyle name="_９管理提案（管理方式）_3" xfId="140" xr:uid="{00000000-0005-0000-0000-00008B000000}"/>
    <cellStyle name="_kanri" xfId="141" xr:uid="{00000000-0005-0000-0000-00008C000000}"/>
    <cellStyle name="_kanri_1" xfId="142" xr:uid="{00000000-0005-0000-0000-00008D000000}"/>
    <cellStyle name="_kanri_2" xfId="143" xr:uid="{00000000-0005-0000-0000-00008E000000}"/>
    <cellStyle name="_kanri_3" xfId="144" xr:uid="{00000000-0005-0000-0000-00008F000000}"/>
    <cellStyle name="_リニューアル工事.xls グラフ 175" xfId="145" xr:uid="{00000000-0005-0000-0000-000090000000}"/>
    <cellStyle name="_リニューアル工事.xls グラフ 175_1" xfId="146" xr:uid="{00000000-0005-0000-0000-000091000000}"/>
    <cellStyle name="_リニューアル工事.xls グラフ 175_2" xfId="147" xr:uid="{00000000-0005-0000-0000-000092000000}"/>
    <cellStyle name="_リニューアル工事.xls グラフ 175_3" xfId="148" xr:uid="{00000000-0005-0000-0000-000093000000}"/>
    <cellStyle name="_リニューアル工事.xls グラフ 176" xfId="149" xr:uid="{00000000-0005-0000-0000-000094000000}"/>
    <cellStyle name="_リニューアル工事.xls グラフ 176_1" xfId="150" xr:uid="{00000000-0005-0000-0000-000095000000}"/>
    <cellStyle name="_リニューアル工事.xls グラフ 176_2" xfId="151" xr:uid="{00000000-0005-0000-0000-000096000000}"/>
    <cellStyle name="_リニューアル工事.xls グラフ 176_3" xfId="152" xr:uid="{00000000-0005-0000-0000-000097000000}"/>
    <cellStyle name="_リニューアル工事.xls グラフ 3" xfId="153" xr:uid="{00000000-0005-0000-0000-000098000000}"/>
    <cellStyle name="_リニューアル工事.xls グラフ 3_1" xfId="154" xr:uid="{00000000-0005-0000-0000-000099000000}"/>
    <cellStyle name="_リニューアル工事.xls グラフ 3_2" xfId="155" xr:uid="{00000000-0005-0000-0000-00009A000000}"/>
    <cellStyle name="_リニューアル工事.xls グラフ 3_3" xfId="156" xr:uid="{00000000-0005-0000-0000-00009B000000}"/>
    <cellStyle name="_リニューアル工事.xls グラフ 4" xfId="157" xr:uid="{00000000-0005-0000-0000-00009C000000}"/>
    <cellStyle name="_リニューアル工事.xls グラフ 4_1" xfId="158" xr:uid="{00000000-0005-0000-0000-00009D000000}"/>
    <cellStyle name="_リニューアル工事.xls グラフ 4_2" xfId="159" xr:uid="{00000000-0005-0000-0000-00009E000000}"/>
    <cellStyle name="_リニューアル工事.xls グラフ 4_3" xfId="160" xr:uid="{00000000-0005-0000-0000-00009F000000}"/>
    <cellStyle name="_管理提案（本   文）" xfId="161" xr:uid="{00000000-0005-0000-0000-0000A0000000}"/>
    <cellStyle name="_管理提案（本   文）_1" xfId="162" xr:uid="{00000000-0005-0000-0000-0000A1000000}"/>
    <cellStyle name="_管理提案（本   文）_2" xfId="163" xr:uid="{00000000-0005-0000-0000-0000A2000000}"/>
    <cellStyle name="_管理提案（本   文）_3" xfId="164" xr:uid="{00000000-0005-0000-0000-0000A3000000}"/>
    <cellStyle name="_管理提案（本   文）－２" xfId="165" xr:uid="{00000000-0005-0000-0000-0000A4000000}"/>
    <cellStyle name="_管理提案（本   文）－２_1" xfId="166" xr:uid="{00000000-0005-0000-0000-0000A5000000}"/>
    <cellStyle name="_管理提案（本   文）－２_2" xfId="167" xr:uid="{00000000-0005-0000-0000-0000A6000000}"/>
    <cellStyle name="_管理提案（本   文）－２_3" xfId="168" xr:uid="{00000000-0005-0000-0000-0000A7000000}"/>
    <cellStyle name="_管理提案（目　次）２" xfId="169" xr:uid="{00000000-0005-0000-0000-0000A8000000}"/>
    <cellStyle name="_管理提案（目　次）２_1" xfId="170" xr:uid="{00000000-0005-0000-0000-0000A9000000}"/>
    <cellStyle name="_管理提案（目　次）２_2" xfId="171" xr:uid="{00000000-0005-0000-0000-0000AA000000}"/>
    <cellStyle name="_管理提案（目　次）２_3" xfId="172" xr:uid="{00000000-0005-0000-0000-0000AB000000}"/>
    <cellStyle name="_管理提案書A3.xls グラフ 4" xfId="173" xr:uid="{00000000-0005-0000-0000-0000AC000000}"/>
    <cellStyle name="_管理提案書A3.xls グラフ 4_1" xfId="174" xr:uid="{00000000-0005-0000-0000-0000AD000000}"/>
    <cellStyle name="_管理提案書A3.xls グラフ 4_2" xfId="175" xr:uid="{00000000-0005-0000-0000-0000AE000000}"/>
    <cellStyle name="_管理提案書A3.xls グラフ 4_3" xfId="176" xr:uid="{00000000-0005-0000-0000-0000AF000000}"/>
    <cellStyle name="_管理提案書A3.xls グラフ 5" xfId="177" xr:uid="{00000000-0005-0000-0000-0000B0000000}"/>
    <cellStyle name="_管理提案書A3.xls グラフ 5_1" xfId="178" xr:uid="{00000000-0005-0000-0000-0000B1000000}"/>
    <cellStyle name="_管理提案書A3.xls グラフ 5_2" xfId="179" xr:uid="{00000000-0005-0000-0000-0000B2000000}"/>
    <cellStyle name="_管理提案書A3.xls グラフ 5_3" xfId="180" xr:uid="{00000000-0005-0000-0000-0000B3000000}"/>
    <cellStyle name="_管理提案書A3.xls グラフ 9" xfId="181" xr:uid="{00000000-0005-0000-0000-0000B4000000}"/>
    <cellStyle name="_管理提案書A3.xls グラフ 9_1" xfId="182" xr:uid="{00000000-0005-0000-0000-0000B5000000}"/>
    <cellStyle name="_管理提案書A3.xls グラフ 9_2" xfId="183" xr:uid="{00000000-0005-0000-0000-0000B6000000}"/>
    <cellStyle name="_管理提案書A3.xls グラフ 9_3" xfId="184" xr:uid="{00000000-0005-0000-0000-0000B7000000}"/>
    <cellStyle name="_室町ＮＳビル総合管理提案２" xfId="185" xr:uid="{00000000-0005-0000-0000-0000B8000000}"/>
    <cellStyle name="_室町ＮＳビル総合管理提案２.xls グラフ 3" xfId="186" xr:uid="{00000000-0005-0000-0000-0000B9000000}"/>
    <cellStyle name="_室町ＮＳビル総合管理提案２.xls グラフ 3_1" xfId="187" xr:uid="{00000000-0005-0000-0000-0000BA000000}"/>
    <cellStyle name="_室町ＮＳビル総合管理提案２.xls グラフ 3_2" xfId="188" xr:uid="{00000000-0005-0000-0000-0000BB000000}"/>
    <cellStyle name="_室町ＮＳビル総合管理提案２.xls グラフ 3_3" xfId="189" xr:uid="{00000000-0005-0000-0000-0000BC000000}"/>
    <cellStyle name="_室町ＮＳビル総合管理提案２.xls グラフ 4" xfId="190" xr:uid="{00000000-0005-0000-0000-0000BD000000}"/>
    <cellStyle name="_室町ＮＳビル総合管理提案２.xls グラフ 4_1" xfId="191" xr:uid="{00000000-0005-0000-0000-0000BE000000}"/>
    <cellStyle name="_室町ＮＳビル総合管理提案２.xls グラフ 4_2" xfId="192" xr:uid="{00000000-0005-0000-0000-0000BF000000}"/>
    <cellStyle name="_室町ＮＳビル総合管理提案２.xls グラフ 4_3" xfId="193" xr:uid="{00000000-0005-0000-0000-0000C0000000}"/>
    <cellStyle name="_室町ＮＳビル総合管理提案２.xls グラフ 8" xfId="194" xr:uid="{00000000-0005-0000-0000-0000C1000000}"/>
    <cellStyle name="_室町ＮＳビル総合管理提案２.xls グラフ 8_1" xfId="195" xr:uid="{00000000-0005-0000-0000-0000C2000000}"/>
    <cellStyle name="_室町ＮＳビル総合管理提案２.xls グラフ 8_2" xfId="196" xr:uid="{00000000-0005-0000-0000-0000C3000000}"/>
    <cellStyle name="_室町ＮＳビル総合管理提案２.xls グラフ 8_3" xfId="197" xr:uid="{00000000-0005-0000-0000-0000C4000000}"/>
    <cellStyle name="_室町ＮＳビル総合管理提案２_1" xfId="198" xr:uid="{00000000-0005-0000-0000-0000C5000000}"/>
    <cellStyle name="_室町ＮＳビル総合管理提案２_2" xfId="199" xr:uid="{00000000-0005-0000-0000-0000C6000000}"/>
    <cellStyle name="_室町ＮＳビル総合管理提案２_3" xfId="200" xr:uid="{00000000-0005-0000-0000-0000C7000000}"/>
    <cellStyle name="_提案書2-2" xfId="201" xr:uid="{00000000-0005-0000-0000-0000C8000000}"/>
    <cellStyle name="_提案書2-2_1" xfId="202" xr:uid="{00000000-0005-0000-0000-0000C9000000}"/>
    <cellStyle name="_提案書2-2_2" xfId="203" xr:uid="{00000000-0005-0000-0000-0000CA000000}"/>
    <cellStyle name="_提案書2-2_3" xfId="204" xr:uid="{00000000-0005-0000-0000-0000CB000000}"/>
    <cellStyle name="’E‰Y [0.00]_?f?o‘O‰n香ELpect" xfId="205" xr:uid="{00000000-0005-0000-0000-0000CC000000}"/>
    <cellStyle name="’E‰Y_?f?o‘O‰n香ESONAL" xfId="206" xr:uid="{00000000-0005-0000-0000-0000CD000000}"/>
    <cellStyle name="£ BP" xfId="207" xr:uid="{00000000-0005-0000-0000-0000CE000000}"/>
    <cellStyle name="¥ JY" xfId="208" xr:uid="{00000000-0005-0000-0000-0000CF000000}"/>
    <cellStyle name="｣ BP" xfId="209" xr:uid="{00000000-0005-0000-0000-0000D0000000}"/>
    <cellStyle name="=C:\WINDOWS\SYSTEM32\COMMAND.COM" xfId="210" xr:uid="{00000000-0005-0000-0000-0000D1000000}"/>
    <cellStyle name="･ JY" xfId="211" xr:uid="{00000000-0005-0000-0000-0000D2000000}"/>
    <cellStyle name="20% - アクセント 1" xfId="212" builtinId="30" customBuiltin="1"/>
    <cellStyle name="20% - アクセント 2" xfId="213" builtinId="34" customBuiltin="1"/>
    <cellStyle name="20% - アクセント 3" xfId="214" builtinId="38" customBuiltin="1"/>
    <cellStyle name="20% - アクセント 4" xfId="215" builtinId="42" customBuiltin="1"/>
    <cellStyle name="20% - アクセント 5" xfId="216" builtinId="46" customBuiltin="1"/>
    <cellStyle name="20% - アクセント 6" xfId="217" builtinId="50" customBuiltin="1"/>
    <cellStyle name="40% - アクセント 1" xfId="218" builtinId="31" customBuiltin="1"/>
    <cellStyle name="40% - アクセント 2" xfId="219" builtinId="35" customBuiltin="1"/>
    <cellStyle name="40% - アクセント 3" xfId="220" builtinId="39" customBuiltin="1"/>
    <cellStyle name="40% - アクセント 4" xfId="221" builtinId="43" customBuiltin="1"/>
    <cellStyle name="40% - アクセント 5" xfId="222" builtinId="47" customBuiltin="1"/>
    <cellStyle name="40% - アクセント 6" xfId="223" builtinId="51" customBuiltin="1"/>
    <cellStyle name="6-0" xfId="224" xr:uid="{00000000-0005-0000-0000-0000DF000000}"/>
    <cellStyle name="60% - アクセント 1" xfId="225" builtinId="32" customBuiltin="1"/>
    <cellStyle name="60% - アクセント 2" xfId="226" builtinId="36" customBuiltin="1"/>
    <cellStyle name="60% - アクセント 3" xfId="227" builtinId="40" customBuiltin="1"/>
    <cellStyle name="60% - アクセント 4" xfId="228" builtinId="44" customBuiltin="1"/>
    <cellStyle name="60% - アクセント 5" xfId="229" builtinId="48" customBuiltin="1"/>
    <cellStyle name="60% - アクセント 6" xfId="230" builtinId="52" customBuiltin="1"/>
    <cellStyle name="Blank [$]" xfId="231" xr:uid="{00000000-0005-0000-0000-0000E6000000}"/>
    <cellStyle name="Blank [%]" xfId="232" xr:uid="{00000000-0005-0000-0000-0000E7000000}"/>
    <cellStyle name="Blank [,]" xfId="233" xr:uid="{00000000-0005-0000-0000-0000E8000000}"/>
    <cellStyle name="Blank [1$]" xfId="234" xr:uid="{00000000-0005-0000-0000-0000E9000000}"/>
    <cellStyle name="Blank [1%]" xfId="235" xr:uid="{00000000-0005-0000-0000-0000EA000000}"/>
    <cellStyle name="Blank [1,]" xfId="236" xr:uid="{00000000-0005-0000-0000-0000EB000000}"/>
    <cellStyle name="Blank [2$]" xfId="237" xr:uid="{00000000-0005-0000-0000-0000EC000000}"/>
    <cellStyle name="Blank [2%]" xfId="238" xr:uid="{00000000-0005-0000-0000-0000ED000000}"/>
    <cellStyle name="Blank [2,]" xfId="239" xr:uid="{00000000-0005-0000-0000-0000EE000000}"/>
    <cellStyle name="Blank [3$]" xfId="240" xr:uid="{00000000-0005-0000-0000-0000EF000000}"/>
    <cellStyle name="Blank [3%]" xfId="241" xr:uid="{00000000-0005-0000-0000-0000F0000000}"/>
    <cellStyle name="Blank [3,]" xfId="242" xr:uid="{00000000-0005-0000-0000-0000F1000000}"/>
    <cellStyle name="Blank [D-M-Y]" xfId="243" xr:uid="{00000000-0005-0000-0000-0000F2000000}"/>
    <cellStyle name="Blank [K,]" xfId="244" xr:uid="{00000000-0005-0000-0000-0000F3000000}"/>
    <cellStyle name="Blank[$]" xfId="245" xr:uid="{00000000-0005-0000-0000-0000F4000000}"/>
    <cellStyle name="Blank[,]" xfId="246" xr:uid="{00000000-0005-0000-0000-0000F5000000}"/>
    <cellStyle name="Blank[1$]" xfId="247" xr:uid="{00000000-0005-0000-0000-0000F6000000}"/>
    <cellStyle name="Blank[1%]" xfId="248" xr:uid="{00000000-0005-0000-0000-0000F7000000}"/>
    <cellStyle name="Blank[1]" xfId="249" xr:uid="{00000000-0005-0000-0000-0000F8000000}"/>
    <cellStyle name="Blank[2$]" xfId="250" xr:uid="{00000000-0005-0000-0000-0000F9000000}"/>
    <cellStyle name="Blank[2%]" xfId="251" xr:uid="{00000000-0005-0000-0000-0000FA000000}"/>
    <cellStyle name="Blank[2]" xfId="252" xr:uid="{00000000-0005-0000-0000-0000FB000000}"/>
    <cellStyle name="Blank[3$]" xfId="253" xr:uid="{00000000-0005-0000-0000-0000FC000000}"/>
    <cellStyle name="Blank[3]" xfId="254" xr:uid="{00000000-0005-0000-0000-0000FD000000}"/>
    <cellStyle name="Bold/Border" xfId="255" xr:uid="{00000000-0005-0000-0000-0000FE000000}"/>
    <cellStyle name="BoldCen" xfId="256" xr:uid="{00000000-0005-0000-0000-0000FF000000}"/>
    <cellStyle name="BoldCenUnd" xfId="257" xr:uid="{00000000-0005-0000-0000-000000010000}"/>
    <cellStyle name="Bullet" xfId="258" xr:uid="{00000000-0005-0000-0000-000001010000}"/>
    <cellStyle name="Calc Currency (0)" xfId="259" xr:uid="{00000000-0005-0000-0000-000002010000}"/>
    <cellStyle name="Calc Currency (2)" xfId="260" xr:uid="{00000000-0005-0000-0000-000003010000}"/>
    <cellStyle name="Calc Percent (0)" xfId="261" xr:uid="{00000000-0005-0000-0000-000004010000}"/>
    <cellStyle name="Calc Percent (1)" xfId="262" xr:uid="{00000000-0005-0000-0000-000005010000}"/>
    <cellStyle name="Calc Percent (2)" xfId="263" xr:uid="{00000000-0005-0000-0000-000006010000}"/>
    <cellStyle name="Calc Units (0)" xfId="264" xr:uid="{00000000-0005-0000-0000-000007010000}"/>
    <cellStyle name="Calc Units (1)" xfId="265" xr:uid="{00000000-0005-0000-0000-000008010000}"/>
    <cellStyle name="Calc Units (2)" xfId="266" xr:uid="{00000000-0005-0000-0000-000009010000}"/>
    <cellStyle name="Comma  - Style1" xfId="267" xr:uid="{00000000-0005-0000-0000-00000A010000}"/>
    <cellStyle name="Comma  - Style2" xfId="268" xr:uid="{00000000-0005-0000-0000-00000B010000}"/>
    <cellStyle name="Comma  - Style3" xfId="269" xr:uid="{00000000-0005-0000-0000-00000C010000}"/>
    <cellStyle name="Comma  - Style4" xfId="270" xr:uid="{00000000-0005-0000-0000-00000D010000}"/>
    <cellStyle name="Comma  - Style5" xfId="271" xr:uid="{00000000-0005-0000-0000-00000E010000}"/>
    <cellStyle name="Comma  - Style6" xfId="272" xr:uid="{00000000-0005-0000-0000-00000F010000}"/>
    <cellStyle name="Comma  - Style7" xfId="273" xr:uid="{00000000-0005-0000-0000-000010010000}"/>
    <cellStyle name="Comma  - Style8" xfId="274" xr:uid="{00000000-0005-0000-0000-000011010000}"/>
    <cellStyle name="Comma (0)" xfId="275" xr:uid="{00000000-0005-0000-0000-000012010000}"/>
    <cellStyle name="Comma (1)" xfId="276" xr:uid="{00000000-0005-0000-0000-000013010000}"/>
    <cellStyle name="Comma [0]" xfId="277" xr:uid="{00000000-0005-0000-0000-000014010000}"/>
    <cellStyle name="Comma [00]" xfId="278" xr:uid="{00000000-0005-0000-0000-000015010000}"/>
    <cellStyle name="Comma [1]" xfId="279" xr:uid="{00000000-0005-0000-0000-000016010000}"/>
    <cellStyle name="Comma [2]" xfId="280" xr:uid="{00000000-0005-0000-0000-000017010000}"/>
    <cellStyle name="Comma [3]" xfId="281" xr:uid="{00000000-0005-0000-0000-000018010000}"/>
    <cellStyle name="Comma_#6 Temps &amp; Contractors" xfId="282" xr:uid="{00000000-0005-0000-0000-000019010000}"/>
    <cellStyle name="Comma0 - Modelo1" xfId="283" xr:uid="{00000000-0005-0000-0000-00001A010000}"/>
    <cellStyle name="Comma0 - Style1" xfId="284" xr:uid="{00000000-0005-0000-0000-00001B010000}"/>
    <cellStyle name="Comma1 - Modelo2" xfId="285" xr:uid="{00000000-0005-0000-0000-00001C010000}"/>
    <cellStyle name="Comma1 - Style2" xfId="286" xr:uid="{00000000-0005-0000-0000-00001D010000}"/>
    <cellStyle name="Contracts" xfId="287" xr:uid="{00000000-0005-0000-0000-00001E010000}"/>
    <cellStyle name="Currency (0)" xfId="288" xr:uid="{00000000-0005-0000-0000-00001F010000}"/>
    <cellStyle name="Currency (1)" xfId="289" xr:uid="{00000000-0005-0000-0000-000020010000}"/>
    <cellStyle name="Currency [¥]" xfId="290" xr:uid="{00000000-0005-0000-0000-000021010000}"/>
    <cellStyle name="Currency [0]" xfId="291" xr:uid="{00000000-0005-0000-0000-000022010000}"/>
    <cellStyle name="Currency [00]" xfId="292" xr:uid="{00000000-0005-0000-0000-000023010000}"/>
    <cellStyle name="Currency [1]" xfId="293" xr:uid="{00000000-0005-0000-0000-000024010000}"/>
    <cellStyle name="Currency [2]" xfId="294" xr:uid="{00000000-0005-0000-0000-000025010000}"/>
    <cellStyle name="Currency [3]" xfId="295" xr:uid="{00000000-0005-0000-0000-000026010000}"/>
    <cellStyle name="Currency_#6 Temps &amp; Contractors" xfId="296" xr:uid="{00000000-0005-0000-0000-000027010000}"/>
    <cellStyle name="Dash" xfId="297" xr:uid="{00000000-0005-0000-0000-000028010000}"/>
    <cellStyle name="Date" xfId="298" xr:uid="{00000000-0005-0000-0000-000029010000}"/>
    <cellStyle name="Date (m/d/y)" xfId="299" xr:uid="{00000000-0005-0000-0000-00002A010000}"/>
    <cellStyle name="Date [D-M-Y]" xfId="300" xr:uid="{00000000-0005-0000-0000-00002B010000}"/>
    <cellStyle name="Date [M/D/Y]" xfId="301" xr:uid="{00000000-0005-0000-0000-00002C010000}"/>
    <cellStyle name="Date [M/Y]" xfId="302" xr:uid="{00000000-0005-0000-0000-00002D010000}"/>
    <cellStyle name="Date [M-Y]" xfId="303" xr:uid="{00000000-0005-0000-0000-00002E010000}"/>
    <cellStyle name="Date Short" xfId="304" xr:uid="{00000000-0005-0000-0000-00002F010000}"/>
    <cellStyle name="Date_Book1" xfId="305" xr:uid="{00000000-0005-0000-0000-000030010000}"/>
    <cellStyle name="Enter Currency (0)" xfId="306" xr:uid="{00000000-0005-0000-0000-000031010000}"/>
    <cellStyle name="Enter Currency (2)" xfId="307" xr:uid="{00000000-0005-0000-0000-000032010000}"/>
    <cellStyle name="Enter Units (0)" xfId="308" xr:uid="{00000000-0005-0000-0000-000033010000}"/>
    <cellStyle name="Enter Units (1)" xfId="309" xr:uid="{00000000-0005-0000-0000-000034010000}"/>
    <cellStyle name="Enter Units (2)" xfId="310" xr:uid="{00000000-0005-0000-0000-000035010000}"/>
    <cellStyle name="entry" xfId="311" xr:uid="{00000000-0005-0000-0000-000036010000}"/>
    <cellStyle name="Euro" xfId="312" xr:uid="{00000000-0005-0000-0000-000037010000}"/>
    <cellStyle name="Followed Hyperlink" xfId="313" xr:uid="{00000000-0005-0000-0000-000038010000}"/>
    <cellStyle name="Fraction" xfId="314" xr:uid="{00000000-0005-0000-0000-000039010000}"/>
    <cellStyle name="Fraction [8]" xfId="315" xr:uid="{00000000-0005-0000-0000-00003A010000}"/>
    <cellStyle name="Fraction [Bl]" xfId="316" xr:uid="{00000000-0005-0000-0000-00003B010000}"/>
    <cellStyle name="Grey" xfId="317" xr:uid="{00000000-0005-0000-0000-00003C010000}"/>
    <cellStyle name="Header1" xfId="318" xr:uid="{00000000-0005-0000-0000-00003D010000}"/>
    <cellStyle name="Header2" xfId="319" xr:uid="{00000000-0005-0000-0000-00003E010000}"/>
    <cellStyle name="Heading" xfId="320" xr:uid="{00000000-0005-0000-0000-00003F010000}"/>
    <cellStyle name="Hidden" xfId="321" xr:uid="{00000000-0005-0000-0000-000040010000}"/>
    <cellStyle name="Hyperlink" xfId="322" xr:uid="{00000000-0005-0000-0000-000041010000}"/>
    <cellStyle name="Input" xfId="323" xr:uid="{00000000-0005-0000-0000-000042010000}"/>
    <cellStyle name="Input [yellow]" xfId="324" xr:uid="{00000000-0005-0000-0000-000043010000}"/>
    <cellStyle name="InputBlueFont" xfId="325" xr:uid="{00000000-0005-0000-0000-000044010000}"/>
    <cellStyle name="Link Currency (0)" xfId="326" xr:uid="{00000000-0005-0000-0000-000045010000}"/>
    <cellStyle name="Link Currency (2)" xfId="327" xr:uid="{00000000-0005-0000-0000-000046010000}"/>
    <cellStyle name="Link Units (0)" xfId="328" xr:uid="{00000000-0005-0000-0000-000047010000}"/>
    <cellStyle name="Link Units (1)" xfId="329" xr:uid="{00000000-0005-0000-0000-000048010000}"/>
    <cellStyle name="Link Units (2)" xfId="330" xr:uid="{00000000-0005-0000-0000-000049010000}"/>
    <cellStyle name="MainData" xfId="331" xr:uid="{00000000-0005-0000-0000-00004A010000}"/>
    <cellStyle name="MajorTotal" xfId="332" xr:uid="{00000000-0005-0000-0000-00004B010000}"/>
    <cellStyle name="ms明朝9" xfId="333" xr:uid="{00000000-0005-0000-0000-00004C010000}"/>
    <cellStyle name="Multiple[,]" xfId="334" xr:uid="{00000000-0005-0000-0000-00004D010000}"/>
    <cellStyle name="Multiple[1]" xfId="335" xr:uid="{00000000-0005-0000-0000-00004E010000}"/>
    <cellStyle name="Multiple[2]" xfId="336" xr:uid="{00000000-0005-0000-0000-00004F010000}"/>
    <cellStyle name="Normal - Style1" xfId="337" xr:uid="{00000000-0005-0000-0000-000050010000}"/>
    <cellStyle name="Normal_# 41-Market &amp;Trends" xfId="338" xr:uid="{00000000-0005-0000-0000-000051010000}"/>
    <cellStyle name="Normal_FINAL Template (8.17.04)" xfId="339" xr:uid="{00000000-0005-0000-0000-000052010000}"/>
    <cellStyle name="Normal_MSREF IIIdomestic - 2Q99Magic" xfId="340" xr:uid="{00000000-0005-0000-0000-000053010000}"/>
    <cellStyle name="Normal_Residual Model 010803_Retail（West)" xfId="341" xr:uid="{00000000-0005-0000-0000-000054010000}"/>
    <cellStyle name="Normal_sheet_MSREF IIIdomestic - 2Q99Magic_Tide AIG Format" xfId="342" xr:uid="{00000000-0005-0000-0000-000055010000}"/>
    <cellStyle name="NormalOPrint_Module_E (2)" xfId="343" xr:uid="{00000000-0005-0000-0000-000056010000}"/>
    <cellStyle name="Œ…‹æØ‚è [0.00]_CF(5yrs)" xfId="344" xr:uid="{00000000-0005-0000-0000-000057010000}"/>
    <cellStyle name="OUTPUT AMOUNTS" xfId="345" xr:uid="{00000000-0005-0000-0000-000058010000}"/>
    <cellStyle name="OUTPUT COLUMN HEADINGS" xfId="346" xr:uid="{00000000-0005-0000-0000-000059010000}"/>
    <cellStyle name="OUTPUT LINE ITEMS" xfId="347" xr:uid="{00000000-0005-0000-0000-00005A010000}"/>
    <cellStyle name="OUTPUT REPORT HEADING" xfId="348" xr:uid="{00000000-0005-0000-0000-00005B010000}"/>
    <cellStyle name="OUTPUT REPORT TITLE" xfId="349" xr:uid="{00000000-0005-0000-0000-00005C010000}"/>
    <cellStyle name="ParaBirimi [0]_RESULTS" xfId="350" xr:uid="{00000000-0005-0000-0000-00005D010000}"/>
    <cellStyle name="ParaBirimi_RESULTS" xfId="351" xr:uid="{00000000-0005-0000-0000-00005E010000}"/>
    <cellStyle name="Percent (0)" xfId="352" xr:uid="{00000000-0005-0000-0000-00005F010000}"/>
    <cellStyle name="Percent (1)" xfId="353" xr:uid="{00000000-0005-0000-0000-000060010000}"/>
    <cellStyle name="Percent (2)" xfId="354" xr:uid="{00000000-0005-0000-0000-000061010000}"/>
    <cellStyle name="Percent [0]" xfId="355" xr:uid="{00000000-0005-0000-0000-000062010000}"/>
    <cellStyle name="Percent [00]" xfId="356" xr:uid="{00000000-0005-0000-0000-000063010000}"/>
    <cellStyle name="Percent [1]" xfId="357" xr:uid="{00000000-0005-0000-0000-000064010000}"/>
    <cellStyle name="Percent [2]" xfId="358" xr:uid="{00000000-0005-0000-0000-000065010000}"/>
    <cellStyle name="Percent [3]" xfId="359" xr:uid="{00000000-0005-0000-0000-000066010000}"/>
    <cellStyle name="Percent_#6 Temps &amp; Contractors" xfId="360" xr:uid="{00000000-0005-0000-0000-000067010000}"/>
    <cellStyle name="PrePop Currency (0)" xfId="361" xr:uid="{00000000-0005-0000-0000-000068010000}"/>
    <cellStyle name="PrePop Currency (2)" xfId="362" xr:uid="{00000000-0005-0000-0000-000069010000}"/>
    <cellStyle name="PrePop Units (0)" xfId="363" xr:uid="{00000000-0005-0000-0000-00006A010000}"/>
    <cellStyle name="PrePop Units (1)" xfId="364" xr:uid="{00000000-0005-0000-0000-00006B010000}"/>
    <cellStyle name="PrePop Units (2)" xfId="365" xr:uid="{00000000-0005-0000-0000-00006C010000}"/>
    <cellStyle name="price" xfId="366" xr:uid="{00000000-0005-0000-0000-00006D010000}"/>
    <cellStyle name="revised" xfId="367" xr:uid="{00000000-0005-0000-0000-00006E010000}"/>
    <cellStyle name="section" xfId="368" xr:uid="{00000000-0005-0000-0000-00006F010000}"/>
    <cellStyle name="SubTotal" xfId="369" xr:uid="{00000000-0005-0000-0000-000070010000}"/>
    <cellStyle name="Text [Bullet]" xfId="370" xr:uid="{00000000-0005-0000-0000-000071010000}"/>
    <cellStyle name="Text [Dash]" xfId="371" xr:uid="{00000000-0005-0000-0000-000072010000}"/>
    <cellStyle name="Text [Em-Dash]" xfId="372" xr:uid="{00000000-0005-0000-0000-000073010000}"/>
    <cellStyle name="Text Indent A" xfId="373" xr:uid="{00000000-0005-0000-0000-000074010000}"/>
    <cellStyle name="Text Indent B" xfId="374" xr:uid="{00000000-0005-0000-0000-000075010000}"/>
    <cellStyle name="Text Indent C" xfId="375" xr:uid="{00000000-0005-0000-0000-000076010000}"/>
    <cellStyle name="Tickmark" xfId="376" xr:uid="{00000000-0005-0000-0000-000077010000}"/>
    <cellStyle name="Times" xfId="377" xr:uid="{00000000-0005-0000-0000-000078010000}"/>
    <cellStyle name="Times [1]" xfId="378" xr:uid="{00000000-0005-0000-0000-000079010000}"/>
    <cellStyle name="Times [2]" xfId="379" xr:uid="{00000000-0005-0000-0000-00007A010000}"/>
    <cellStyle name="title" xfId="380" xr:uid="{00000000-0005-0000-0000-00007B010000}"/>
    <cellStyle name="Virg・ [0]_RESULTS" xfId="381" xr:uid="{00000000-0005-0000-0000-00007C010000}"/>
    <cellStyle name="Virg・_RESULTS" xfId="382" xr:uid="{00000000-0005-0000-0000-00007D010000}"/>
    <cellStyle name="w12" xfId="383" xr:uid="{00000000-0005-0000-0000-00007E010000}"/>
    <cellStyle name="アクセント 1" xfId="384" builtinId="29" customBuiltin="1"/>
    <cellStyle name="アクセント 2" xfId="385" builtinId="33" customBuiltin="1"/>
    <cellStyle name="アクセント 3" xfId="386" builtinId="37" customBuiltin="1"/>
    <cellStyle name="アクセント 4" xfId="387" builtinId="41" customBuiltin="1"/>
    <cellStyle name="アクセント 5" xfId="388" builtinId="45" customBuiltin="1"/>
    <cellStyle name="アクセント 6" xfId="389" builtinId="49" customBuiltin="1"/>
    <cellStyle name="スタイル 1" xfId="390" xr:uid="{00000000-0005-0000-0000-000085010000}"/>
    <cellStyle name="スタイル 10" xfId="391" xr:uid="{00000000-0005-0000-0000-000086010000}"/>
    <cellStyle name="スタイル 11" xfId="392" xr:uid="{00000000-0005-0000-0000-000087010000}"/>
    <cellStyle name="スタイル 12" xfId="393" xr:uid="{00000000-0005-0000-0000-000088010000}"/>
    <cellStyle name="スタイル 13" xfId="394" xr:uid="{00000000-0005-0000-0000-000089010000}"/>
    <cellStyle name="スタイル 14" xfId="395" xr:uid="{00000000-0005-0000-0000-00008A010000}"/>
    <cellStyle name="スタイル 15" xfId="396" xr:uid="{00000000-0005-0000-0000-00008B010000}"/>
    <cellStyle name="スタイル 16" xfId="397" xr:uid="{00000000-0005-0000-0000-00008C010000}"/>
    <cellStyle name="スタイル 17" xfId="398" xr:uid="{00000000-0005-0000-0000-00008D010000}"/>
    <cellStyle name="スタイル 18" xfId="399" xr:uid="{00000000-0005-0000-0000-00008E010000}"/>
    <cellStyle name="スタイル 19" xfId="400" xr:uid="{00000000-0005-0000-0000-00008F010000}"/>
    <cellStyle name="スタイル 2" xfId="401" xr:uid="{00000000-0005-0000-0000-000090010000}"/>
    <cellStyle name="スタイル 20" xfId="402" xr:uid="{00000000-0005-0000-0000-000091010000}"/>
    <cellStyle name="スタイル 21" xfId="403" xr:uid="{00000000-0005-0000-0000-000092010000}"/>
    <cellStyle name="スタイル 22" xfId="404" xr:uid="{00000000-0005-0000-0000-000093010000}"/>
    <cellStyle name="スタイル 3" xfId="405" xr:uid="{00000000-0005-0000-0000-000094010000}"/>
    <cellStyle name="スタイル 4" xfId="406" xr:uid="{00000000-0005-0000-0000-000095010000}"/>
    <cellStyle name="スタイル 5" xfId="407" xr:uid="{00000000-0005-0000-0000-000096010000}"/>
    <cellStyle name="スタイル 6" xfId="408" xr:uid="{00000000-0005-0000-0000-000097010000}"/>
    <cellStyle name="スタイル 7" xfId="409" xr:uid="{00000000-0005-0000-0000-000098010000}"/>
    <cellStyle name="スタイル 8" xfId="410" xr:uid="{00000000-0005-0000-0000-000099010000}"/>
    <cellStyle name="スタイル 9" xfId="411" xr:uid="{00000000-0005-0000-0000-00009A010000}"/>
    <cellStyle name="タイトル" xfId="412" builtinId="15" customBuiltin="1"/>
    <cellStyle name="チェック セル" xfId="413" builtinId="23" customBuiltin="1"/>
    <cellStyle name="どちらでもない" xfId="414" builtinId="28" customBuiltin="1"/>
    <cellStyle name="ﾄ褊褂燾・[0]_PERSONAL" xfId="415" xr:uid="{00000000-0005-0000-0000-00009E010000}"/>
    <cellStyle name="ﾄ褊褂燾饑PERSONAL" xfId="416" xr:uid="{00000000-0005-0000-0000-00009F010000}"/>
    <cellStyle name="パーセント" xfId="417" builtinId="5"/>
    <cellStyle name="ﾎ磊隆_PERSONAL" xfId="418" xr:uid="{00000000-0005-0000-0000-0000A1010000}"/>
    <cellStyle name="メモ" xfId="419" builtinId="10" customBuiltin="1"/>
    <cellStyle name="ﾔ竟瑙糺・[0]_PERSONAL" xfId="420" xr:uid="{00000000-0005-0000-0000-0000A3010000}"/>
    <cellStyle name="ﾔ竟瑙糺饑PERSONAL" xfId="421" xr:uid="{00000000-0005-0000-0000-0000A4010000}"/>
    <cellStyle name="リンク セル" xfId="422" builtinId="24" customBuiltin="1"/>
    <cellStyle name="悪い" xfId="423" builtinId="27" customBuiltin="1"/>
    <cellStyle name="下点線" xfId="424" xr:uid="{00000000-0005-0000-0000-0000A7010000}"/>
    <cellStyle name="計算" xfId="425" builtinId="22" customBuiltin="1"/>
    <cellStyle name="警告文" xfId="426" builtinId="11" customBuiltin="1"/>
    <cellStyle name="桁区切り" xfId="427" builtinId="6"/>
    <cellStyle name="桁区切り 2" xfId="428" xr:uid="{00000000-0005-0000-0000-0000AB010000}"/>
    <cellStyle name="見出し 1" xfId="429" builtinId="16" customBuiltin="1"/>
    <cellStyle name="見出し 2" xfId="430" builtinId="17" customBuiltin="1"/>
    <cellStyle name="見出し 3" xfId="431" builtinId="18" customBuiltin="1"/>
    <cellStyle name="見出し 4" xfId="432" builtinId="19" customBuiltin="1"/>
    <cellStyle name="集計" xfId="433" builtinId="25" customBuiltin="1"/>
    <cellStyle name="出金" xfId="434" xr:uid="{00000000-0005-0000-0000-0000B1010000}"/>
    <cellStyle name="出力" xfId="435" builtinId="21" customBuiltin="1"/>
    <cellStyle name="説明文" xfId="436" builtinId="53" customBuiltin="1"/>
    <cellStyle name="脱浦 [0.00]_?f?o疫善?ELp" xfId="437" xr:uid="{00000000-0005-0000-0000-0000B4010000}"/>
    <cellStyle name="脱浦_?f?o疫善?ESO" xfId="438" xr:uid="{00000000-0005-0000-0000-0000B5010000}"/>
    <cellStyle name="通浦 [0.00]_laroux" xfId="439" xr:uid="{00000000-0005-0000-0000-0000B6010000}"/>
    <cellStyle name="通浦_laroux" xfId="440" xr:uid="{00000000-0005-0000-0000-0000B7010000}"/>
    <cellStyle name="通貨 2" xfId="441" xr:uid="{00000000-0005-0000-0000-0000B8010000}"/>
    <cellStyle name="入力" xfId="442" builtinId="20" customBuiltin="1"/>
    <cellStyle name="標準" xfId="0" builtinId="0"/>
    <cellStyle name="標準 2" xfId="443" xr:uid="{00000000-0005-0000-0000-0000BB010000}"/>
    <cellStyle name="標準 3" xfId="444" xr:uid="{00000000-0005-0000-0000-0000BC010000}"/>
    <cellStyle name="標準 4" xfId="445" xr:uid="{00000000-0005-0000-0000-0000BD010000}"/>
    <cellStyle name="標準 5" xfId="446" xr:uid="{00000000-0005-0000-0000-0000BE010000}"/>
    <cellStyle name="標準_Sheet1" xfId="447" xr:uid="{00000000-0005-0000-0000-0000BF010000}"/>
    <cellStyle name="標徨嬀　⸀　　" xfId="448" xr:uid="{00000000-0005-0000-0000-0000C0010000}"/>
    <cellStyle name="表旨巧・・ハイパーリンク" xfId="449" xr:uid="{00000000-0005-0000-0000-0000C1010000}"/>
    <cellStyle name="未定義" xfId="450" xr:uid="{00000000-0005-0000-0000-0000C2010000}"/>
    <cellStyle name="良い" xfId="451" builtinId="26" customBuiltin="1"/>
    <cellStyle name="표준_Korean Portfolio II" xfId="452" xr:uid="{00000000-0005-0000-0000-0000C4010000}"/>
    <cellStyle name="禃宁垃㌠" xfId="453" xr:uid="{00000000-0005-0000-0000-0000C5010000}"/>
    <cellStyle name="㼿" xfId="454" xr:uid="{00000000-0005-0000-0000-0000C6010000}"/>
    <cellStyle name="㼿?" xfId="455" xr:uid="{00000000-0005-0000-0000-0000C7010000}"/>
    <cellStyle name="㼿㼿" xfId="456" xr:uid="{00000000-0005-0000-0000-0000C8010000}"/>
    <cellStyle name="㼿㼿?" xfId="457" xr:uid="{00000000-0005-0000-0000-0000C9010000}"/>
    <cellStyle name="㼿㼿㼿" xfId="458" xr:uid="{00000000-0005-0000-0000-0000CA010000}"/>
    <cellStyle name="㼿㼿㼿?" xfId="459" xr:uid="{00000000-0005-0000-0000-0000CB010000}"/>
    <cellStyle name="㼿㼿㼿㼿?" xfId="460" xr:uid="{00000000-0005-0000-0000-0000CC010000}"/>
    <cellStyle name="㼿㼿㼿㼿㼿" xfId="461" xr:uid="{00000000-0005-0000-0000-0000CD010000}"/>
    <cellStyle name="㼿㼿㼿㼿㼿㼿" xfId="462" xr:uid="{00000000-0005-0000-0000-0000CE010000}"/>
    <cellStyle name="㼿㼿㼿㼿㼿㼿?" xfId="463" xr:uid="{00000000-0005-0000-0000-0000CF010000}"/>
    <cellStyle name="㼿㼿㼿㼿㼿㼿㼿" xfId="464" xr:uid="{00000000-0005-0000-0000-0000D0010000}"/>
    <cellStyle name="㼿㼿㼿㼿㼿㼿㼿㼿?" xfId="465" xr:uid="{00000000-0005-0000-0000-0000D1010000}"/>
    <cellStyle name="㼿㼿㼿㼿㼿㼿㼿㼿㼿㼿" xfId="466" xr:uid="{00000000-0005-0000-0000-0000D2010000}"/>
    <cellStyle name="㼿㼿㼿㼿㼿㼿㼿㼿㼿㼿㼿?" xfId="467" xr:uid="{00000000-0005-0000-0000-0000D3010000}"/>
    <cellStyle name="㼿㼿㼿㼿㼿㼿㼿㼿㼿㼿㼿㼿㼿" xfId="468" xr:uid="{00000000-0005-0000-0000-0000D4010000}"/>
    <cellStyle name="㼿㼿㼿㼿㼿㼿㼿㼿㼿㼿㼿㼿㼿㼿" xfId="469" xr:uid="{00000000-0005-0000-0000-0000D5010000}"/>
    <cellStyle name="㼿㼿㼿㼿㼿㼿㼿㼿㼿㼿㼿㼿㼿㼿?" xfId="470" xr:uid="{00000000-0005-0000-0000-0000D6010000}"/>
    <cellStyle name="㼿㼿㼿㼿㼿㼿㼿㼿㼿㼿㼿㼿㼿㼿㼿㼿㼿" xfId="471" xr:uid="{00000000-0005-0000-0000-0000D7010000}"/>
    <cellStyle name="㼿㼿㼿㼿㼿㼿㼿㼿㼿㼿㼿㼿㼿㼿㼿㼿㼿㼿㼿㼿" xfId="472" xr:uid="{00000000-0005-0000-0000-0000D8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2"/>
      <rgbColor rgb="00FFFFFF"/>
      <rgbColor rgb="00F4C5B8"/>
      <rgbColor rgb="0000FF00"/>
      <rgbColor rgb="000000FA"/>
      <rgbColor rgb="00FFFF00"/>
      <rgbColor rgb="00C4D6EC"/>
      <rgbColor rgb="0000FFFF"/>
      <rgbColor rgb="00F8F3AC"/>
      <rgbColor rgb="00007B00"/>
      <rgbColor rgb="00000080"/>
      <rgbColor rgb="00808000"/>
      <rgbColor rgb="00000002"/>
      <rgbColor rgb="00FFFFFF"/>
      <rgbColor rgb="00000005"/>
      <rgbColor rgb="00808080"/>
      <rgbColor rgb="00ACD7E4"/>
      <rgbColor rgb="00F9CF49"/>
      <rgbColor rgb="0098B187"/>
      <rgbColor rgb="00F3EC65"/>
      <rgbColor rgb="00EEA58E"/>
      <rgbColor rgb="00A6ADA1"/>
      <rgbColor rgb="009BD987"/>
      <rgbColor rgb="00B9A199"/>
      <rgbColor rgb="00FCCC93"/>
      <rgbColor rgb="0099BADD"/>
      <rgbColor rgb="00E0F878"/>
      <rgbColor rgb="00A97F3B"/>
      <rgbColor rgb="00002978"/>
      <rgbColor rgb="00FFF9D7"/>
      <rgbColor rgb="00DCF8FC"/>
      <rgbColor rgb="00D4ECD7"/>
      <rgbColor rgb="00FF0000"/>
      <rgbColor rgb="0000CCCD"/>
      <rgbColor rgb="00008000"/>
      <rgbColor rgb="00FF00FF"/>
      <rgbColor rgb="00000000"/>
      <rgbColor rgb="00FF9900"/>
      <rgbColor rgb="00828282"/>
      <rgbColor rgb="003333FF"/>
      <rgbColor rgb="00D0E8F0"/>
      <rgbColor rgb="00FBDD7F"/>
      <rgbColor rgb="00B5C7A9"/>
      <rgbColor rgb="00F8F4AC"/>
      <rgbColor rgb="00F4C6B8"/>
      <rgbColor rgb="00C8CDC5"/>
      <rgbColor rgb="00CAEAC0"/>
      <rgbColor rgb="00D3C4C1"/>
      <rgbColor rgb="00F7E4C1"/>
      <rgbColor rgb="00C4D7EC"/>
      <rgbColor rgb="00EFFBBB"/>
      <rgbColor rgb="00CCA76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0"/>
  </sheetPr>
  <dimension ref="A1:L68"/>
  <sheetViews>
    <sheetView tabSelected="1" view="pageBreakPreview" zoomScale="85" zoomScaleNormal="100" zoomScaleSheetLayoutView="85" workbookViewId="0">
      <selection activeCell="A2" sqref="A2:XFD2"/>
    </sheetView>
  </sheetViews>
  <sheetFormatPr defaultRowHeight="10"/>
  <cols>
    <col min="1" max="1" width="1.33203125" customWidth="1"/>
    <col min="2" max="2" width="10.109375" customWidth="1"/>
    <col min="3" max="5" width="12.77734375" customWidth="1"/>
    <col min="6" max="6" width="13.33203125" customWidth="1"/>
    <col min="7" max="11" width="12.77734375" customWidth="1"/>
    <col min="12" max="12" width="1.33203125" customWidth="1"/>
    <col min="14" max="14" width="15.44140625" bestFit="1" customWidth="1"/>
  </cols>
  <sheetData>
    <row r="1" spans="1:12" ht="6" customHeight="1"/>
    <row r="2" spans="1:12" ht="6" customHeight="1"/>
    <row r="3" spans="1:12" ht="6" customHeight="1"/>
    <row r="4" spans="1:12" ht="19">
      <c r="A4" s="8"/>
      <c r="B4" s="18" t="s">
        <v>46</v>
      </c>
      <c r="C4" s="16"/>
      <c r="D4" s="16"/>
      <c r="E4" s="16"/>
      <c r="F4" s="17"/>
      <c r="G4" s="17"/>
      <c r="H4" s="17"/>
      <c r="I4" s="17"/>
      <c r="J4" s="17"/>
      <c r="K4" s="17"/>
      <c r="L4" s="17"/>
    </row>
    <row r="5" spans="1:12" ht="6.75" customHeight="1">
      <c r="A5" s="9"/>
      <c r="B5" s="22"/>
      <c r="C5" s="22"/>
      <c r="D5" s="22"/>
      <c r="E5" s="22"/>
      <c r="F5" s="23"/>
      <c r="G5" s="23"/>
      <c r="H5" s="23"/>
      <c r="I5" s="23"/>
      <c r="J5" s="23"/>
      <c r="K5" s="23"/>
      <c r="L5" s="23"/>
    </row>
    <row r="6" spans="1:12" ht="26.25" customHeight="1" thickBot="1">
      <c r="A6" s="10"/>
      <c r="B6" s="24" t="str">
        <f>C8</f>
        <v>ビル名称記入</v>
      </c>
      <c r="C6" s="11"/>
      <c r="D6" s="11"/>
      <c r="E6" s="11"/>
      <c r="F6" s="11"/>
      <c r="G6" s="12"/>
      <c r="H6" s="12"/>
      <c r="I6" s="12"/>
      <c r="J6" s="66"/>
      <c r="K6" s="66"/>
      <c r="L6" s="12"/>
    </row>
    <row r="7" spans="1:12" ht="10.5" customHeight="1">
      <c r="A7" s="19"/>
      <c r="B7" s="20"/>
      <c r="C7" s="21"/>
      <c r="D7" s="20"/>
      <c r="E7" s="19"/>
      <c r="F7" s="19"/>
      <c r="G7" s="19"/>
      <c r="H7" s="19"/>
      <c r="I7" s="19"/>
      <c r="J7" s="19"/>
      <c r="K7" s="19"/>
      <c r="L7" s="19"/>
    </row>
    <row r="8" spans="1:12" s="72" customFormat="1" ht="15" customHeight="1">
      <c r="A8" s="67"/>
      <c r="B8" s="68" t="s">
        <v>19</v>
      </c>
      <c r="C8" s="69" t="s">
        <v>38</v>
      </c>
      <c r="D8" s="70"/>
      <c r="E8" s="70"/>
      <c r="F8" s="71"/>
      <c r="I8" s="73" t="s">
        <v>29</v>
      </c>
      <c r="J8" s="130">
        <v>100</v>
      </c>
      <c r="K8" s="67"/>
      <c r="L8" s="67"/>
    </row>
    <row r="9" spans="1:12" s="72" customFormat="1" ht="15" customHeight="1">
      <c r="A9" s="67"/>
      <c r="B9" s="68" t="s">
        <v>40</v>
      </c>
      <c r="C9" s="74">
        <v>0.8</v>
      </c>
      <c r="D9" s="71"/>
      <c r="E9" s="71"/>
      <c r="F9" s="68"/>
      <c r="L9" s="67"/>
    </row>
    <row r="10" spans="1:12" s="72" customFormat="1" ht="15" customHeight="1">
      <c r="A10" s="67"/>
      <c r="B10" s="68" t="s">
        <v>39</v>
      </c>
      <c r="C10" s="74">
        <v>5</v>
      </c>
      <c r="D10" s="71"/>
      <c r="E10" s="71"/>
      <c r="F10" s="68"/>
      <c r="H10" s="25" t="s">
        <v>33</v>
      </c>
      <c r="I10" s="25" t="s">
        <v>34</v>
      </c>
      <c r="J10" s="25" t="s">
        <v>28</v>
      </c>
      <c r="K10" s="25" t="s">
        <v>27</v>
      </c>
      <c r="L10" s="67"/>
    </row>
    <row r="11" spans="1:12" s="77" customFormat="1" ht="15" customHeight="1">
      <c r="A11" s="75"/>
      <c r="B11" s="68" t="s">
        <v>10</v>
      </c>
      <c r="C11" s="74" t="s">
        <v>6</v>
      </c>
      <c r="D11" s="126" t="s">
        <v>41</v>
      </c>
      <c r="E11" s="76"/>
      <c r="F11" s="76"/>
      <c r="H11" s="128">
        <f>J8*C9</f>
        <v>80</v>
      </c>
      <c r="I11" s="128">
        <f>J8*C10</f>
        <v>500</v>
      </c>
      <c r="J11" s="128">
        <f>H35</f>
        <v>470</v>
      </c>
      <c r="K11" s="129">
        <f>J11/J8</f>
        <v>4.7</v>
      </c>
      <c r="L11" s="75"/>
    </row>
    <row r="12" spans="1:12" s="72" customFormat="1" ht="15" customHeight="1">
      <c r="A12" s="67"/>
      <c r="B12" s="68" t="s">
        <v>64</v>
      </c>
      <c r="C12" s="127">
        <v>15</v>
      </c>
      <c r="D12" s="71"/>
      <c r="G12" s="67"/>
      <c r="H12" s="67"/>
      <c r="I12" s="67"/>
      <c r="J12" s="67"/>
      <c r="K12" s="67"/>
      <c r="L12" s="67"/>
    </row>
    <row r="13" spans="1:12" s="72" customFormat="1" ht="15" customHeight="1">
      <c r="A13" s="67"/>
      <c r="C13" s="78"/>
      <c r="D13" s="71"/>
      <c r="G13" s="67"/>
      <c r="H13" s="67"/>
      <c r="I13" s="67"/>
      <c r="J13" s="67"/>
      <c r="K13" s="67"/>
      <c r="L13" s="67"/>
    </row>
    <row r="14" spans="1:12" s="72" customFormat="1" ht="15" customHeight="1">
      <c r="A14" s="67"/>
      <c r="C14" s="78"/>
      <c r="D14" s="71"/>
      <c r="G14" s="67"/>
      <c r="H14" s="67"/>
      <c r="I14" s="67"/>
      <c r="J14" s="67"/>
      <c r="K14" s="67"/>
      <c r="L14" s="67"/>
    </row>
    <row r="15" spans="1:12" s="72" customFormat="1" ht="15" customHeight="1">
      <c r="A15" s="67"/>
      <c r="C15" s="78"/>
      <c r="D15" s="71"/>
      <c r="E15" s="71"/>
      <c r="F15" s="68"/>
      <c r="G15" s="67"/>
      <c r="H15" s="67"/>
      <c r="I15" s="67"/>
      <c r="J15" s="67"/>
      <c r="K15" s="67"/>
      <c r="L15" s="67"/>
    </row>
    <row r="16" spans="1:12" s="82" customFormat="1" ht="15" customHeight="1">
      <c r="A16" s="80"/>
      <c r="B16" s="81"/>
      <c r="C16" s="137" t="s">
        <v>65</v>
      </c>
      <c r="D16" s="138"/>
      <c r="E16" s="137" t="s">
        <v>66</v>
      </c>
      <c r="F16" s="138"/>
      <c r="G16" s="137" t="s">
        <v>67</v>
      </c>
      <c r="H16" s="138"/>
      <c r="I16" s="137" t="s">
        <v>26</v>
      </c>
      <c r="J16" s="138"/>
      <c r="K16" s="79" t="s">
        <v>32</v>
      </c>
      <c r="L16" s="80"/>
    </row>
    <row r="17" spans="1:12" s="82" customFormat="1" ht="15" customHeight="1">
      <c r="A17" s="80"/>
      <c r="B17" s="83" t="s">
        <v>9</v>
      </c>
      <c r="C17" s="84" t="s">
        <v>52</v>
      </c>
      <c r="D17" s="84" t="s">
        <v>53</v>
      </c>
      <c r="E17" s="84" t="s">
        <v>54</v>
      </c>
      <c r="F17" s="84" t="s">
        <v>55</v>
      </c>
      <c r="G17" s="84" t="s">
        <v>56</v>
      </c>
      <c r="H17" s="84" t="s">
        <v>57</v>
      </c>
      <c r="I17" s="85" t="s">
        <v>13</v>
      </c>
      <c r="J17" s="85" t="s">
        <v>14</v>
      </c>
      <c r="K17" s="86"/>
      <c r="L17" s="80"/>
    </row>
    <row r="18" spans="1:12" s="82" customFormat="1" ht="15" customHeight="1">
      <c r="A18" s="80"/>
      <c r="B18" s="87" t="s">
        <v>20</v>
      </c>
      <c r="C18" s="88">
        <f>D18*3.3</f>
        <v>0</v>
      </c>
      <c r="D18" s="89">
        <v>0</v>
      </c>
      <c r="E18" s="88">
        <f>F18*3.3</f>
        <v>0</v>
      </c>
      <c r="F18" s="89">
        <v>0</v>
      </c>
      <c r="G18" s="88">
        <f t="shared" ref="G18:G33" si="0">H18*3.3</f>
        <v>0</v>
      </c>
      <c r="H18" s="89">
        <v>0</v>
      </c>
      <c r="I18" s="90">
        <f t="shared" ref="I18:I24" si="1">J18*D18</f>
        <v>0</v>
      </c>
      <c r="J18" s="91">
        <v>0</v>
      </c>
      <c r="K18" s="92" t="s">
        <v>37</v>
      </c>
    </row>
    <row r="19" spans="1:12" s="82" customFormat="1" ht="15" customHeight="1">
      <c r="A19" s="80"/>
      <c r="B19" s="87" t="s">
        <v>21</v>
      </c>
      <c r="C19" s="88">
        <f t="shared" ref="C19:C33" si="2">D19*3.3</f>
        <v>99</v>
      </c>
      <c r="D19" s="89">
        <v>30</v>
      </c>
      <c r="E19" s="88">
        <f t="shared" ref="E19:E33" si="3">F19*3.3</f>
        <v>66</v>
      </c>
      <c r="F19" s="89">
        <v>20</v>
      </c>
      <c r="G19" s="88">
        <f t="shared" si="0"/>
        <v>165</v>
      </c>
      <c r="H19" s="89">
        <v>50</v>
      </c>
      <c r="I19" s="90">
        <f>J19*D19</f>
        <v>360000</v>
      </c>
      <c r="J19" s="91">
        <v>12000</v>
      </c>
      <c r="K19" s="92" t="s">
        <v>30</v>
      </c>
    </row>
    <row r="20" spans="1:12" s="82" customFormat="1" ht="15" customHeight="1">
      <c r="A20" s="80"/>
      <c r="B20" s="87" t="s">
        <v>18</v>
      </c>
      <c r="C20" s="88">
        <f t="shared" si="2"/>
        <v>165</v>
      </c>
      <c r="D20" s="89">
        <v>50</v>
      </c>
      <c r="E20" s="88">
        <f t="shared" si="3"/>
        <v>66</v>
      </c>
      <c r="F20" s="89">
        <v>20</v>
      </c>
      <c r="G20" s="88">
        <f t="shared" si="0"/>
        <v>231</v>
      </c>
      <c r="H20" s="89">
        <v>70</v>
      </c>
      <c r="I20" s="90">
        <f t="shared" si="1"/>
        <v>900000</v>
      </c>
      <c r="J20" s="91">
        <v>18000</v>
      </c>
      <c r="K20" s="92" t="s">
        <v>31</v>
      </c>
    </row>
    <row r="21" spans="1:12" s="82" customFormat="1" ht="15" customHeight="1">
      <c r="A21" s="80"/>
      <c r="B21" s="87" t="s">
        <v>22</v>
      </c>
      <c r="C21" s="88">
        <f t="shared" si="2"/>
        <v>264</v>
      </c>
      <c r="D21" s="89">
        <v>80</v>
      </c>
      <c r="E21" s="88">
        <f t="shared" si="3"/>
        <v>66</v>
      </c>
      <c r="F21" s="89">
        <v>20</v>
      </c>
      <c r="G21" s="88">
        <f t="shared" si="0"/>
        <v>330</v>
      </c>
      <c r="H21" s="89">
        <v>100</v>
      </c>
      <c r="I21" s="90">
        <f t="shared" si="1"/>
        <v>1200000</v>
      </c>
      <c r="J21" s="91">
        <v>15000</v>
      </c>
      <c r="K21" s="92" t="s">
        <v>31</v>
      </c>
    </row>
    <row r="22" spans="1:12" s="82" customFormat="1" ht="15" customHeight="1">
      <c r="A22" s="80"/>
      <c r="B22" s="87" t="s">
        <v>23</v>
      </c>
      <c r="C22" s="88">
        <f t="shared" si="2"/>
        <v>264</v>
      </c>
      <c r="D22" s="89">
        <v>80</v>
      </c>
      <c r="E22" s="88">
        <f t="shared" si="3"/>
        <v>66</v>
      </c>
      <c r="F22" s="89">
        <v>20</v>
      </c>
      <c r="G22" s="88">
        <f t="shared" si="0"/>
        <v>330</v>
      </c>
      <c r="H22" s="89">
        <v>100</v>
      </c>
      <c r="I22" s="90">
        <f t="shared" si="1"/>
        <v>960000</v>
      </c>
      <c r="J22" s="91">
        <v>12000</v>
      </c>
      <c r="K22" s="92" t="s">
        <v>42</v>
      </c>
    </row>
    <row r="23" spans="1:12" s="82" customFormat="1" ht="15" customHeight="1">
      <c r="A23" s="80"/>
      <c r="B23" s="87" t="s">
        <v>24</v>
      </c>
      <c r="C23" s="88">
        <f t="shared" si="2"/>
        <v>264</v>
      </c>
      <c r="D23" s="89">
        <v>80</v>
      </c>
      <c r="E23" s="88">
        <f t="shared" si="3"/>
        <v>66</v>
      </c>
      <c r="F23" s="89">
        <v>20</v>
      </c>
      <c r="G23" s="88">
        <f t="shared" si="0"/>
        <v>330</v>
      </c>
      <c r="H23" s="89">
        <v>100</v>
      </c>
      <c r="I23" s="90">
        <f t="shared" si="1"/>
        <v>960000</v>
      </c>
      <c r="J23" s="91">
        <v>12000</v>
      </c>
      <c r="K23" s="92" t="s">
        <v>42</v>
      </c>
    </row>
    <row r="24" spans="1:12" s="82" customFormat="1" ht="15" customHeight="1">
      <c r="A24" s="80"/>
      <c r="B24" s="87" t="s">
        <v>25</v>
      </c>
      <c r="C24" s="88">
        <f t="shared" si="2"/>
        <v>99</v>
      </c>
      <c r="D24" s="89">
        <v>30</v>
      </c>
      <c r="E24" s="88">
        <f t="shared" si="3"/>
        <v>66</v>
      </c>
      <c r="F24" s="89">
        <v>20</v>
      </c>
      <c r="G24" s="88">
        <f t="shared" si="0"/>
        <v>165</v>
      </c>
      <c r="H24" s="89">
        <v>50</v>
      </c>
      <c r="I24" s="90">
        <f t="shared" si="1"/>
        <v>360000</v>
      </c>
      <c r="J24" s="91">
        <v>12000</v>
      </c>
      <c r="K24" s="92" t="s">
        <v>42</v>
      </c>
    </row>
    <row r="25" spans="1:12" s="82" customFormat="1" ht="15" customHeight="1">
      <c r="A25" s="80"/>
      <c r="B25" s="87"/>
      <c r="C25" s="88"/>
      <c r="D25" s="89"/>
      <c r="E25" s="88"/>
      <c r="F25" s="89"/>
      <c r="G25" s="88"/>
      <c r="H25" s="89"/>
      <c r="I25" s="90"/>
      <c r="J25" s="91"/>
      <c r="K25" s="92"/>
    </row>
    <row r="26" spans="1:12" s="82" customFormat="1" ht="15" customHeight="1">
      <c r="A26" s="80"/>
      <c r="B26" s="87"/>
      <c r="C26" s="88"/>
      <c r="D26" s="89"/>
      <c r="E26" s="88"/>
      <c r="F26" s="89"/>
      <c r="G26" s="88"/>
      <c r="H26" s="89"/>
      <c r="I26" s="90"/>
      <c r="J26" s="91"/>
      <c r="K26" s="92"/>
    </row>
    <row r="27" spans="1:12" s="82" customFormat="1" ht="15" customHeight="1">
      <c r="A27" s="80"/>
      <c r="B27" s="87"/>
      <c r="C27" s="88"/>
      <c r="D27" s="89"/>
      <c r="E27" s="88"/>
      <c r="F27" s="89"/>
      <c r="G27" s="88"/>
      <c r="H27" s="89"/>
      <c r="I27" s="90"/>
      <c r="J27" s="91"/>
      <c r="K27" s="92"/>
    </row>
    <row r="28" spans="1:12" s="82" customFormat="1" ht="15" customHeight="1">
      <c r="A28" s="80"/>
      <c r="B28" s="87"/>
      <c r="C28" s="88"/>
      <c r="D28" s="89"/>
      <c r="E28" s="88"/>
      <c r="F28" s="89"/>
      <c r="G28" s="88"/>
      <c r="H28" s="89"/>
      <c r="I28" s="90"/>
      <c r="J28" s="91"/>
      <c r="K28" s="92"/>
    </row>
    <row r="29" spans="1:12" s="82" customFormat="1" ht="15" customHeight="1">
      <c r="A29" s="80"/>
      <c r="B29" s="87"/>
      <c r="C29" s="88"/>
      <c r="D29" s="89"/>
      <c r="E29" s="88"/>
      <c r="F29" s="89"/>
      <c r="G29" s="88"/>
      <c r="H29" s="89"/>
      <c r="I29" s="90"/>
      <c r="J29" s="91"/>
      <c r="K29" s="92"/>
    </row>
    <row r="30" spans="1:12" s="82" customFormat="1" ht="15" customHeight="1">
      <c r="A30" s="80"/>
      <c r="B30" s="87"/>
      <c r="C30" s="88"/>
      <c r="D30" s="89"/>
      <c r="E30" s="88"/>
      <c r="F30" s="89"/>
      <c r="G30" s="88"/>
      <c r="H30" s="89"/>
      <c r="I30" s="90"/>
      <c r="J30" s="91"/>
      <c r="K30" s="92"/>
    </row>
    <row r="31" spans="1:12" s="82" customFormat="1" ht="15" customHeight="1">
      <c r="A31" s="80"/>
      <c r="B31" s="87"/>
      <c r="C31" s="88"/>
      <c r="D31" s="89"/>
      <c r="E31" s="88"/>
      <c r="F31" s="89"/>
      <c r="G31" s="88"/>
      <c r="H31" s="89"/>
      <c r="I31" s="90"/>
      <c r="J31" s="91"/>
      <c r="K31" s="92"/>
    </row>
    <row r="32" spans="1:12" s="82" customFormat="1" ht="15" customHeight="1">
      <c r="A32" s="80"/>
      <c r="B32" s="87"/>
      <c r="C32" s="88">
        <f t="shared" si="2"/>
        <v>0</v>
      </c>
      <c r="D32" s="89"/>
      <c r="E32" s="88">
        <f t="shared" si="3"/>
        <v>0</v>
      </c>
      <c r="F32" s="89"/>
      <c r="G32" s="88">
        <f t="shared" si="0"/>
        <v>0</v>
      </c>
      <c r="H32" s="89"/>
      <c r="I32" s="90">
        <f>J32*D32</f>
        <v>0</v>
      </c>
      <c r="J32" s="91"/>
      <c r="K32" s="92"/>
    </row>
    <row r="33" spans="1:12" s="82" customFormat="1" ht="15" customHeight="1">
      <c r="A33" s="80"/>
      <c r="B33" s="87"/>
      <c r="C33" s="88">
        <f t="shared" si="2"/>
        <v>0</v>
      </c>
      <c r="D33" s="89"/>
      <c r="E33" s="88">
        <f t="shared" si="3"/>
        <v>0</v>
      </c>
      <c r="F33" s="89"/>
      <c r="G33" s="88">
        <f t="shared" si="0"/>
        <v>0</v>
      </c>
      <c r="H33" s="89"/>
      <c r="I33" s="90">
        <f>J33*D33</f>
        <v>0</v>
      </c>
      <c r="J33" s="91"/>
      <c r="K33" s="92"/>
    </row>
    <row r="34" spans="1:12" s="82" customFormat="1" ht="6" customHeight="1">
      <c r="A34" s="80"/>
      <c r="B34" s="93"/>
      <c r="C34" s="88"/>
      <c r="D34" s="94"/>
      <c r="E34" s="88"/>
      <c r="F34" s="94"/>
      <c r="G34" s="88"/>
      <c r="H34" s="94"/>
      <c r="I34" s="88"/>
      <c r="J34" s="88"/>
      <c r="K34" s="88"/>
      <c r="L34" s="80"/>
    </row>
    <row r="35" spans="1:12" s="82" customFormat="1" ht="15" customHeight="1">
      <c r="A35" s="80"/>
      <c r="B35" s="95" t="s">
        <v>1</v>
      </c>
      <c r="C35" s="96">
        <f t="shared" ref="C35:I35" si="4">SUM(C18:C33)</f>
        <v>1155</v>
      </c>
      <c r="D35" s="97">
        <f t="shared" si="4"/>
        <v>350</v>
      </c>
      <c r="E35" s="96">
        <f t="shared" si="4"/>
        <v>396</v>
      </c>
      <c r="F35" s="97">
        <f t="shared" si="4"/>
        <v>120</v>
      </c>
      <c r="G35" s="96">
        <f t="shared" si="4"/>
        <v>1551</v>
      </c>
      <c r="H35" s="97">
        <f t="shared" si="4"/>
        <v>470</v>
      </c>
      <c r="I35" s="90">
        <f t="shared" si="4"/>
        <v>4740000</v>
      </c>
      <c r="J35" s="132">
        <f>I35*12</f>
        <v>56880000</v>
      </c>
      <c r="K35" s="83" t="s">
        <v>73</v>
      </c>
      <c r="L35" s="80"/>
    </row>
    <row r="36" spans="1:12" ht="15" customHeight="1">
      <c r="A36" s="19"/>
      <c r="B36" s="53"/>
      <c r="C36" s="54"/>
      <c r="D36" s="55"/>
      <c r="E36" s="54"/>
      <c r="F36" s="55"/>
      <c r="G36" s="54"/>
      <c r="H36" s="55"/>
      <c r="I36" s="20"/>
      <c r="J36" s="19"/>
      <c r="K36" s="19"/>
      <c r="L36" s="19"/>
    </row>
    <row r="37" spans="1:12" ht="15" customHeight="1">
      <c r="A37" s="19"/>
      <c r="B37" s="53"/>
      <c r="C37" s="54"/>
      <c r="D37" s="55"/>
      <c r="E37" s="54"/>
      <c r="F37" s="55"/>
      <c r="G37" s="54"/>
      <c r="H37" s="55"/>
      <c r="I37" s="20"/>
      <c r="J37" s="19"/>
      <c r="K37" s="19"/>
      <c r="L37" s="19"/>
    </row>
    <row r="38" spans="1:12" ht="6.75" customHeight="1" thickBot="1">
      <c r="L38" s="4"/>
    </row>
    <row r="39" spans="1:12" ht="15" customHeight="1">
      <c r="B39" s="7" t="s">
        <v>43</v>
      </c>
      <c r="C39" s="5"/>
      <c r="D39" s="5"/>
      <c r="E39" s="5"/>
      <c r="F39" s="5"/>
      <c r="H39" s="7" t="s">
        <v>60</v>
      </c>
      <c r="I39" s="5"/>
      <c r="J39" s="5"/>
      <c r="K39" s="5"/>
      <c r="L39" s="3"/>
    </row>
    <row r="40" spans="1:12" ht="15" customHeight="1">
      <c r="B40" s="13"/>
      <c r="C40" s="6"/>
      <c r="D40" s="6"/>
      <c r="E40" s="14"/>
      <c r="F40" s="14"/>
      <c r="H40" s="13"/>
      <c r="I40" s="6"/>
      <c r="J40" s="6"/>
      <c r="K40" s="6"/>
      <c r="L40" s="3"/>
    </row>
    <row r="41" spans="1:12" s="29" customFormat="1" ht="15" customHeight="1" thickBot="1">
      <c r="B41" s="98" t="s">
        <v>71</v>
      </c>
      <c r="C41" s="28">
        <f>I56/0.8</f>
        <v>1125000</v>
      </c>
      <c r="D41" s="99" t="str">
        <f>H56</f>
        <v>平成29年度</v>
      </c>
      <c r="E41" s="27">
        <f>C41*(J8/0.3025)</f>
        <v>371900826.44628102</v>
      </c>
      <c r="F41" s="100" t="s">
        <v>58</v>
      </c>
      <c r="G41" s="65"/>
      <c r="H41" s="101" t="s">
        <v>2</v>
      </c>
      <c r="I41" s="102" t="s">
        <v>59</v>
      </c>
      <c r="J41" s="102" t="s">
        <v>3</v>
      </c>
      <c r="K41" s="102" t="s">
        <v>4</v>
      </c>
      <c r="L41" s="30"/>
    </row>
    <row r="42" spans="1:12" s="29" customFormat="1" ht="15" customHeight="1" thickBot="1">
      <c r="B42" s="98" t="s">
        <v>51</v>
      </c>
      <c r="C42" s="31"/>
      <c r="D42" s="32"/>
      <c r="E42" s="33">
        <f>(H35*I42)*(K42/J42)</f>
        <v>381875000</v>
      </c>
      <c r="F42" s="103" t="s">
        <v>58</v>
      </c>
      <c r="H42" s="104" t="str">
        <f>C11</f>
        <v>RC</v>
      </c>
      <c r="I42" s="105">
        <f>VLOOKUP(H42,H48:J51,2,FALSE)</f>
        <v>1300000</v>
      </c>
      <c r="J42" s="106">
        <f>VLOOKUP(H42,H48:J51,3,FALSE)</f>
        <v>40</v>
      </c>
      <c r="K42" s="107">
        <f>J42-C12</f>
        <v>25</v>
      </c>
      <c r="L42" s="30"/>
    </row>
    <row r="43" spans="1:12" s="29" customFormat="1" ht="15" customHeight="1" thickBot="1">
      <c r="B43" s="26"/>
      <c r="C43" s="26"/>
      <c r="D43" s="109" t="s">
        <v>5</v>
      </c>
      <c r="E43" s="34">
        <f>SUM(E41:E42)</f>
        <v>753775826.44628096</v>
      </c>
      <c r="F43" s="108" t="s">
        <v>58</v>
      </c>
      <c r="H43" s="110" t="s">
        <v>68</v>
      </c>
      <c r="I43" s="35"/>
      <c r="J43" s="30"/>
      <c r="L43" s="35"/>
    </row>
    <row r="44" spans="1:12" s="29" customFormat="1" ht="15" customHeight="1">
      <c r="B44" s="131" t="s">
        <v>70</v>
      </c>
      <c r="C44" s="38"/>
      <c r="D44" s="39"/>
      <c r="E44" s="39"/>
      <c r="F44" s="40"/>
      <c r="G44" s="41"/>
      <c r="K44" s="35"/>
      <c r="L44" s="30"/>
    </row>
    <row r="45" spans="1:12" s="29" customFormat="1" ht="15" customHeight="1">
      <c r="B45" s="131" t="s">
        <v>72</v>
      </c>
      <c r="C45" s="38"/>
      <c r="D45" s="41"/>
      <c r="E45" s="41"/>
      <c r="F45" s="40"/>
      <c r="G45" s="41"/>
      <c r="K45" s="35"/>
      <c r="L45" s="30"/>
    </row>
    <row r="46" spans="1:12" s="29" customFormat="1" ht="15" customHeight="1" thickBot="1">
      <c r="B46" s="38"/>
      <c r="C46" s="38"/>
      <c r="D46" s="41"/>
      <c r="E46" s="41"/>
      <c r="F46" s="40"/>
      <c r="G46" s="41"/>
      <c r="K46" s="35"/>
      <c r="L46" s="30"/>
    </row>
    <row r="47" spans="1:12" ht="15" customHeight="1">
      <c r="B47" s="7" t="s">
        <v>44</v>
      </c>
      <c r="C47" s="5"/>
      <c r="D47" s="7"/>
      <c r="E47" s="5"/>
      <c r="F47" s="5"/>
      <c r="H47" s="36" t="s">
        <v>10</v>
      </c>
      <c r="I47" s="37" t="s">
        <v>11</v>
      </c>
      <c r="J47" s="37" t="s">
        <v>12</v>
      </c>
      <c r="K47" s="35"/>
      <c r="L47" s="30"/>
    </row>
    <row r="48" spans="1:12" ht="15" customHeight="1">
      <c r="B48" s="13"/>
      <c r="C48" s="6"/>
      <c r="D48" s="13"/>
      <c r="E48" s="14"/>
      <c r="F48" s="14"/>
      <c r="H48" s="114" t="s">
        <v>35</v>
      </c>
      <c r="I48" s="115">
        <v>1400000</v>
      </c>
      <c r="J48" s="116">
        <v>47</v>
      </c>
      <c r="K48" s="62" t="s">
        <v>49</v>
      </c>
      <c r="L48" s="30"/>
    </row>
    <row r="49" spans="2:12" s="29" customFormat="1" ht="15" customHeight="1">
      <c r="B49" s="112">
        <v>0.06</v>
      </c>
      <c r="C49" s="28"/>
      <c r="D49" s="134">
        <f>$J$35/B49</f>
        <v>948000000</v>
      </c>
      <c r="E49" s="134"/>
      <c r="F49" s="100" t="s">
        <v>58</v>
      </c>
      <c r="H49" s="117" t="s">
        <v>6</v>
      </c>
      <c r="I49" s="118">
        <v>1300000</v>
      </c>
      <c r="J49" s="119">
        <v>40</v>
      </c>
      <c r="K49" s="62" t="s">
        <v>48</v>
      </c>
      <c r="L49" s="30"/>
    </row>
    <row r="50" spans="2:12" s="29" customFormat="1" ht="15" customHeight="1">
      <c r="B50" s="112">
        <v>6.5000000000000002E-2</v>
      </c>
      <c r="C50" s="31"/>
      <c r="D50" s="134">
        <f>$J$35/B50</f>
        <v>875076923.07692301</v>
      </c>
      <c r="E50" s="134"/>
      <c r="F50" s="103" t="s">
        <v>58</v>
      </c>
      <c r="H50" s="117" t="s">
        <v>7</v>
      </c>
      <c r="I50" s="118">
        <v>1200000</v>
      </c>
      <c r="J50" s="119">
        <v>35</v>
      </c>
      <c r="K50" s="62" t="s">
        <v>47</v>
      </c>
      <c r="L50" s="30"/>
    </row>
    <row r="51" spans="2:12" s="29" customFormat="1" ht="15" customHeight="1">
      <c r="B51" s="112">
        <v>7.0000000000000007E-2</v>
      </c>
      <c r="C51" s="31"/>
      <c r="D51" s="134">
        <f>$J$35/B51</f>
        <v>812571428.57142854</v>
      </c>
      <c r="E51" s="134"/>
      <c r="F51" s="103" t="s">
        <v>58</v>
      </c>
      <c r="H51" s="120" t="s">
        <v>8</v>
      </c>
      <c r="I51" s="121">
        <v>800000</v>
      </c>
      <c r="J51" s="122">
        <v>22</v>
      </c>
      <c r="K51" s="62" t="s">
        <v>50</v>
      </c>
      <c r="L51" s="30"/>
    </row>
    <row r="52" spans="2:12" s="29" customFormat="1" ht="15" customHeight="1" thickBot="1">
      <c r="B52" s="112">
        <v>7.4999999999999997E-2</v>
      </c>
      <c r="C52" s="31"/>
      <c r="D52" s="134">
        <f>$J$35/B52</f>
        <v>758400000</v>
      </c>
      <c r="E52" s="134"/>
      <c r="F52" s="103" t="s">
        <v>58</v>
      </c>
      <c r="G52" s="41"/>
      <c r="H52"/>
      <c r="I52"/>
      <c r="J52"/>
      <c r="K52" s="1"/>
      <c r="L52" s="1"/>
    </row>
    <row r="53" spans="2:12" s="29" customFormat="1" ht="15" customHeight="1" thickBot="1">
      <c r="B53" s="113">
        <v>0.08</v>
      </c>
      <c r="C53" s="52"/>
      <c r="D53" s="135">
        <f>$J$35/B53</f>
        <v>711000000</v>
      </c>
      <c r="E53" s="135"/>
      <c r="F53" s="108" t="s">
        <v>58</v>
      </c>
      <c r="H53" s="7" t="s">
        <v>69</v>
      </c>
      <c r="I53" s="5"/>
      <c r="J53" s="5"/>
      <c r="K53" s="5"/>
      <c r="L53" s="5"/>
    </row>
    <row r="54" spans="2:12" ht="15" customHeight="1" thickBot="1">
      <c r="D54" s="2"/>
      <c r="H54" s="15"/>
      <c r="I54" s="14"/>
      <c r="J54" s="14"/>
      <c r="K54" s="14"/>
      <c r="L54" s="14"/>
    </row>
    <row r="55" spans="2:12" ht="15" customHeight="1">
      <c r="B55" s="7" t="s">
        <v>45</v>
      </c>
      <c r="C55" s="5"/>
      <c r="D55" s="7"/>
      <c r="E55" s="5"/>
      <c r="F55" s="5"/>
      <c r="H55" s="35"/>
      <c r="I55" s="42" t="s">
        <v>0</v>
      </c>
      <c r="J55" s="42" t="s">
        <v>15</v>
      </c>
      <c r="K55" s="43" t="s">
        <v>16</v>
      </c>
      <c r="L55" s="30"/>
    </row>
    <row r="56" spans="2:12" ht="15" customHeight="1">
      <c r="B56" s="13"/>
      <c r="C56" s="6"/>
      <c r="D56" s="13"/>
      <c r="E56" s="14"/>
      <c r="F56" s="14"/>
      <c r="H56" s="125" t="s">
        <v>61</v>
      </c>
      <c r="I56" s="63">
        <v>900000</v>
      </c>
      <c r="J56" s="44">
        <f>I56*3.3</f>
        <v>2970000</v>
      </c>
      <c r="K56" s="45">
        <f>I56/I57-1</f>
        <v>5.8823529411764719E-2</v>
      </c>
      <c r="L56" s="46"/>
    </row>
    <row r="57" spans="2:12" s="29" customFormat="1" ht="15" customHeight="1">
      <c r="B57" s="123" t="s">
        <v>36</v>
      </c>
      <c r="C57" s="28"/>
      <c r="D57" s="136">
        <f>E41*70%*1.7%</f>
        <v>4425619.8347107442</v>
      </c>
      <c r="E57" s="136"/>
      <c r="F57" s="100" t="s">
        <v>58</v>
      </c>
      <c r="H57" s="111" t="s">
        <v>62</v>
      </c>
      <c r="I57" s="63">
        <v>850000</v>
      </c>
      <c r="J57" s="44">
        <f>I57*3.3</f>
        <v>2805000</v>
      </c>
      <c r="K57" s="45">
        <f>I57/I58-1</f>
        <v>6.25E-2</v>
      </c>
      <c r="L57" s="46"/>
    </row>
    <row r="58" spans="2:12" s="29" customFormat="1" ht="15" customHeight="1">
      <c r="B58" s="124" t="s">
        <v>17</v>
      </c>
      <c r="C58" s="31"/>
      <c r="D58" s="136">
        <f>E42*60%*1.7%</f>
        <v>3895125.0000000005</v>
      </c>
      <c r="E58" s="136"/>
      <c r="F58" s="103" t="s">
        <v>58</v>
      </c>
      <c r="H58" s="111" t="s">
        <v>63</v>
      </c>
      <c r="I58" s="64">
        <v>800000</v>
      </c>
      <c r="J58" s="44">
        <f>I58*3.3</f>
        <v>2640000</v>
      </c>
      <c r="K58" s="45"/>
      <c r="L58" s="59"/>
    </row>
    <row r="59" spans="2:12" s="29" customFormat="1" ht="15" customHeight="1" thickBot="1">
      <c r="B59" s="51"/>
      <c r="C59" s="52"/>
      <c r="D59" s="133">
        <f>D57+D58</f>
        <v>8320744.8347107451</v>
      </c>
      <c r="E59" s="133"/>
      <c r="F59" s="108" t="s">
        <v>58</v>
      </c>
      <c r="H59" s="50"/>
      <c r="I59" s="47"/>
      <c r="J59" s="47"/>
      <c r="K59" s="48"/>
      <c r="L59" s="49"/>
    </row>
    <row r="60" spans="2:12" s="29" customFormat="1" ht="15" customHeight="1">
      <c r="B60" s="56"/>
      <c r="C60" s="57"/>
      <c r="D60" s="58"/>
      <c r="E60" s="58"/>
      <c r="F60" s="38"/>
      <c r="H60" s="35"/>
      <c r="I60" s="60"/>
      <c r="J60" s="60"/>
      <c r="K60" s="61"/>
      <c r="L60" s="30"/>
    </row>
    <row r="61" spans="2:12" s="29" customFormat="1" ht="15" customHeight="1">
      <c r="B61" s="56"/>
      <c r="C61" s="57"/>
      <c r="D61" s="58"/>
      <c r="E61" s="58"/>
      <c r="F61" s="38"/>
      <c r="H61" s="35"/>
      <c r="I61" s="60"/>
      <c r="J61" s="60"/>
      <c r="K61" s="61"/>
      <c r="L61" s="30"/>
    </row>
    <row r="62" spans="2:12" s="29" customFormat="1" ht="15" customHeight="1">
      <c r="B62" s="56"/>
      <c r="C62" s="57"/>
      <c r="D62" s="58"/>
      <c r="E62" s="58"/>
      <c r="F62" s="38"/>
      <c r="H62" s="35"/>
      <c r="I62" s="60"/>
      <c r="J62" s="60"/>
      <c r="K62" s="61"/>
      <c r="L62" s="30"/>
    </row>
    <row r="63" spans="2:12" s="29" customFormat="1" ht="15" customHeight="1">
      <c r="B63" s="56"/>
      <c r="C63" s="57"/>
      <c r="D63" s="58"/>
      <c r="E63" s="58"/>
      <c r="F63" s="38"/>
      <c r="H63" s="35"/>
      <c r="I63" s="60"/>
      <c r="J63" s="60"/>
      <c r="K63" s="61"/>
      <c r="L63" s="30"/>
    </row>
    <row r="64" spans="2:12" s="29" customFormat="1" ht="15" customHeight="1">
      <c r="B64" s="56"/>
      <c r="C64" s="57"/>
      <c r="D64" s="58"/>
      <c r="E64" s="58"/>
      <c r="F64" s="38"/>
      <c r="H64" s="35"/>
      <c r="I64" s="60"/>
      <c r="J64" s="60"/>
      <c r="K64" s="61"/>
      <c r="L64" s="30"/>
    </row>
    <row r="65" spans="2:12" s="29" customFormat="1" ht="15" customHeight="1">
      <c r="B65" s="56"/>
      <c r="C65" s="57"/>
      <c r="D65" s="58"/>
      <c r="E65" s="58"/>
      <c r="F65" s="38"/>
      <c r="H65" s="35"/>
      <c r="I65" s="60"/>
      <c r="J65" s="60"/>
      <c r="K65" s="61"/>
      <c r="L65" s="30"/>
    </row>
    <row r="66" spans="2:12" s="29" customFormat="1" ht="15" customHeight="1">
      <c r="B66" s="56"/>
      <c r="C66" s="57"/>
      <c r="D66" s="58"/>
      <c r="E66" s="58"/>
      <c r="F66" s="38"/>
      <c r="H66" s="35"/>
      <c r="I66" s="60"/>
      <c r="J66" s="60"/>
      <c r="K66" s="61"/>
      <c r="L66" s="30"/>
    </row>
    <row r="67" spans="2:12" s="29" customFormat="1" ht="15" customHeight="1">
      <c r="B67" s="56"/>
      <c r="C67" s="57"/>
      <c r="D67" s="58"/>
      <c r="E67" s="58"/>
      <c r="F67" s="38"/>
      <c r="H67" s="35"/>
      <c r="I67" s="60"/>
      <c r="J67" s="60"/>
      <c r="K67" s="61"/>
      <c r="L67" s="30"/>
    </row>
    <row r="68" spans="2:12">
      <c r="E68" s="29"/>
      <c r="F68" s="29"/>
    </row>
  </sheetData>
  <mergeCells count="12">
    <mergeCell ref="C16:D16"/>
    <mergeCell ref="E16:F16"/>
    <mergeCell ref="G16:H16"/>
    <mergeCell ref="I16:J16"/>
    <mergeCell ref="D58:E58"/>
    <mergeCell ref="D59:E59"/>
    <mergeCell ref="D49:E49"/>
    <mergeCell ref="D50:E50"/>
    <mergeCell ref="D51:E51"/>
    <mergeCell ref="D52:E52"/>
    <mergeCell ref="D53:E53"/>
    <mergeCell ref="D57:E57"/>
  </mergeCells>
  <phoneticPr fontId="7"/>
  <pageMargins left="0.39370078740157483" right="0.39370078740157483" top="0" bottom="0" header="0.51181102362204722" footer="0.51181102362204722"/>
  <pageSetup paperSize="9" scale="91" orientation="portrait" cellComments="asDisplayed" horizontalDpi="300" verticalDpi="300" r:id="rId1"/>
  <headerFooter alignWithMargins="0"/>
  <rowBreaks count="1" manualBreakCount="1">
    <brk id="67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賃料収支モデル①</vt:lpstr>
      <vt:lpstr>賃料収支モデル①!Print_Area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atsushi yokoyama</cp:lastModifiedBy>
  <cp:lastPrinted>2021-07-18T02:22:28Z</cp:lastPrinted>
  <dcterms:created xsi:type="dcterms:W3CDTF">1999-09-09T17:30:14Z</dcterms:created>
  <dcterms:modified xsi:type="dcterms:W3CDTF">2021-07-18T02:22:35Z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quiresJobNumber">
    <vt:bool>true</vt:bool>
  </property>
  <property fmtid="{D5CDD505-2E9C-101B-9397-08002B2CF9AE}" pid="3" name="Job">
    <vt:lpwstr>9500005</vt:lpwstr>
  </property>
  <property fmtid="{D5CDD505-2E9C-101B-9397-08002B2CF9AE}" pid="4" name="Industry Group">
    <vt:lpwstr/>
  </property>
  <property fmtid="{D5CDD505-2E9C-101B-9397-08002B2CF9AE}" pid="5" name="Coverage Group">
    <vt:lpwstr/>
  </property>
  <property fmtid="{D5CDD505-2E9C-101B-9397-08002B2CF9AE}" pid="6" name="Poduct Group">
    <vt:lpwstr>REBANKING</vt:lpwstr>
  </property>
  <property fmtid="{D5CDD505-2E9C-101B-9397-08002B2CF9AE}" pid="7" name="Client Name">
    <vt:lpwstr> </vt:lpwstr>
  </property>
  <property fmtid="{D5CDD505-2E9C-101B-9397-08002B2CF9AE}" pid="8" name="ProjectName">
    <vt:lpwstr>Client Name or Project Name</vt:lpwstr>
  </property>
  <property fmtid="{D5CDD505-2E9C-101B-9397-08002B2CF9AE}" pid="9" name="ProjectDate">
    <vt:filetime>2000-12-31T15:00:00Z</vt:filetime>
  </property>
  <property fmtid="{D5CDD505-2E9C-101B-9397-08002B2CF9AE}" pid="10" name="PresentationScheme">
    <vt:lpwstr>Printed</vt:lpwstr>
  </property>
  <property fmtid="{D5CDD505-2E9C-101B-9397-08002B2CF9AE}" pid="11" name="OutputDevice">
    <vt:lpwstr>Canon Colorpass 1000</vt:lpwstr>
  </property>
  <property fmtid="{D5CDD505-2E9C-101B-9397-08002B2CF9AE}" pid="12" name="IsBluebook">
    <vt:bool>true</vt:bool>
  </property>
  <property fmtid="{D5CDD505-2E9C-101B-9397-08002B2CF9AE}" pid="13" name="Language">
    <vt:lpwstr>English (United States)</vt:lpwstr>
  </property>
  <property fmtid="{D5CDD505-2E9C-101B-9397-08002B2CF9AE}" pid="14" name="Style">
    <vt:lpwstr>IBD</vt:lpwstr>
  </property>
  <property fmtid="{D5CDD505-2E9C-101B-9397-08002B2CF9AE}" pid="15" name="FixChartColors">
    <vt:lpwstr>No</vt:lpwstr>
  </property>
  <property fmtid="{D5CDD505-2E9C-101B-9397-08002B2CF9AE}" pid="16" name="AuthorVersion">
    <vt:lpwstr>2.8</vt:lpwstr>
  </property>
</Properties>
</file>